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pivotTables/pivotTable1.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24226"/>
  <mc:AlternateContent xmlns:mc="http://schemas.openxmlformats.org/markup-compatibility/2006">
    <mc:Choice Requires="x15">
      <x15ac:absPath xmlns:x15ac="http://schemas.microsoft.com/office/spreadsheetml/2010/11/ac" url="C:\Users\denni\Downloads\"/>
    </mc:Choice>
  </mc:AlternateContent>
  <xr:revisionPtr revIDLastSave="0" documentId="13_ncr:1_{DEEB66B7-A814-4FD9-835C-67EB79738549}" xr6:coauthVersionLast="36" xr6:coauthVersionMax="36" xr10:uidLastSave="{00000000-0000-0000-0000-000000000000}"/>
  <bookViews>
    <workbookView xWindow="32760" yWindow="32760" windowWidth="20490" windowHeight="7545" firstSheet="1" activeTab="3" xr2:uid="{00000000-000D-0000-FFFF-FFFF00000000}"/>
  </bookViews>
  <sheets>
    <sheet name="ChartDataSheet_" sheetId="3" state="hidden" r:id="rId1"/>
    <sheet name="Bus" sheetId="1" r:id="rId2"/>
    <sheet name="Miles Driven after maintenance " sheetId="5" r:id="rId3"/>
    <sheet name="Bus Manufacturer and capacity" sheetId="6" r:id="rId4"/>
  </sheets>
  <calcPr calcId="191029"/>
  <pivotCaches>
    <pivotCache cacheId="0" r:id="rId5"/>
  </pivotCaches>
</workbook>
</file>

<file path=xl/calcChain.xml><?xml version="1.0" encoding="utf-8"?>
<calcChain xmlns="http://schemas.openxmlformats.org/spreadsheetml/2006/main">
  <c r="B31" i="5" l="1"/>
  <c r="B30" i="5"/>
  <c r="F2" i="5"/>
  <c r="F3" i="5" s="1"/>
  <c r="F4" i="5" s="1"/>
  <c r="F5" i="5" s="1"/>
  <c r="F6" i="5" s="1"/>
  <c r="F7" i="5" s="1"/>
  <c r="F8" i="5" s="1"/>
  <c r="F9" i="5" s="1"/>
  <c r="F10" i="5" s="1"/>
  <c r="F11" i="5" s="1"/>
  <c r="F12" i="5" s="1"/>
  <c r="F13" i="5" s="1"/>
  <c r="F14" i="5" s="1"/>
  <c r="F15" i="5" s="1"/>
  <c r="F16" i="5" s="1"/>
  <c r="F17" i="5" s="1"/>
  <c r="F18" i="5" s="1"/>
  <c r="F19" i="5" s="1"/>
  <c r="F20" i="5" s="1"/>
  <c r="F21" i="5" s="1"/>
  <c r="B25" i="5"/>
  <c r="B26" i="5"/>
  <c r="B28" i="5" s="1"/>
  <c r="B29" i="5" s="1"/>
  <c r="B27" i="5"/>
  <c r="B32" i="5" l="1"/>
  <c r="B33" i="5" s="1"/>
  <c r="B35" i="5" s="1"/>
  <c r="G6" i="5"/>
  <c r="G10" i="5"/>
  <c r="G14" i="5"/>
  <c r="G18" i="5"/>
  <c r="G2" i="5"/>
  <c r="H2" i="5" s="1"/>
  <c r="G8" i="5"/>
  <c r="G12" i="5"/>
  <c r="G16" i="5"/>
  <c r="G21" i="5"/>
  <c r="G3" i="5"/>
  <c r="G7" i="5"/>
  <c r="G11" i="5"/>
  <c r="G15" i="5"/>
  <c r="G19" i="5"/>
  <c r="G4" i="5"/>
  <c r="G20" i="5"/>
  <c r="G5" i="5"/>
  <c r="G9" i="5"/>
  <c r="G13" i="5"/>
  <c r="G17" i="5"/>
  <c r="H3" i="5" l="1"/>
  <c r="H4" i="5" s="1"/>
  <c r="H5" i="5" s="1"/>
  <c r="H6" i="5" s="1"/>
  <c r="H7" i="5" s="1"/>
  <c r="H8" i="5" s="1"/>
  <c r="H9" i="5" s="1"/>
  <c r="H10" i="5" s="1"/>
  <c r="H11" i="5" s="1"/>
  <c r="H12" i="5" s="1"/>
  <c r="H13" i="5" s="1"/>
  <c r="H14" i="5" s="1"/>
  <c r="H15" i="5" s="1"/>
  <c r="H16" i="5" s="1"/>
  <c r="H17" i="5" s="1"/>
  <c r="H18" i="5" s="1"/>
  <c r="H19" i="5" s="1"/>
  <c r="H20" i="5" s="1"/>
  <c r="H21" i="5" s="1"/>
  <c r="B34" i="5"/>
</calcChain>
</file>

<file path=xl/sharedStrings.xml><?xml version="1.0" encoding="utf-8"?>
<sst xmlns="http://schemas.openxmlformats.org/spreadsheetml/2006/main" count="189" uniqueCount="76">
  <si>
    <t>Age</t>
  </si>
  <si>
    <t>Miles</t>
  </si>
  <si>
    <t>Bluebird</t>
  </si>
  <si>
    <t>Keiser</t>
  </si>
  <si>
    <t>Thompson</t>
  </si>
  <si>
    <t>This worksheet contains values required for MegaStat charts.</t>
  </si>
  <si>
    <t>Boxplot  1/28/2010 16:03.39</t>
  </si>
  <si>
    <t>Boxplot  1/28/2010 16:06.08</t>
  </si>
  <si>
    <t>Dotplot  1/28/2010 16:06.08</t>
  </si>
  <si>
    <t>Boxplot  1/28/2010 16:08.20</t>
  </si>
  <si>
    <t>Dotplot  1/28/2010 16:08.20</t>
  </si>
  <si>
    <t>ID</t>
  </si>
  <si>
    <t>Data Set 3 --Lincolnville School District Bus Data</t>
  </si>
  <si>
    <t>Maintenance Cost</t>
  </si>
  <si>
    <t>Odometer Miles</t>
  </si>
  <si>
    <t>Engine Type (0=diesel)</t>
  </si>
  <si>
    <t>Capacity</t>
  </si>
  <si>
    <t>Manufacturer</t>
  </si>
  <si>
    <t>Variables</t>
  </si>
  <si>
    <t>ID = Bus identification number</t>
  </si>
  <si>
    <t>Manufacturer = Source of the bus (Bluebird, Keiser, or Thompson)</t>
  </si>
  <si>
    <t>Engine type = If the engine is diesel then engine type = 0; if the engine is gasoline, then engine type = 1)</t>
  </si>
  <si>
    <t>Capacity = number of seats on the bus</t>
  </si>
  <si>
    <t>Maintenance cost = dollars spent to maintain a bus last year</t>
  </si>
  <si>
    <t>Age = number of years since the bus left the manufacturer</t>
  </si>
  <si>
    <t>Odometer Miles = total number of miles traveled by a bus</t>
  </si>
  <si>
    <t>Miles = number of miles traveled since last maintenance</t>
  </si>
  <si>
    <t>Qualitative</t>
  </si>
  <si>
    <t>Engine Type</t>
  </si>
  <si>
    <t>Quantitative</t>
  </si>
  <si>
    <t>Maintenace Cost</t>
  </si>
  <si>
    <t>min</t>
  </si>
  <si>
    <t>max</t>
  </si>
  <si>
    <t>10000 - 10100</t>
  </si>
  <si>
    <t>10101-10200</t>
  </si>
  <si>
    <t>10201-10300</t>
  </si>
  <si>
    <t>10301-10400</t>
  </si>
  <si>
    <t>10401-10500</t>
  </si>
  <si>
    <t>10501-10600</t>
  </si>
  <si>
    <t>10601-10700</t>
  </si>
  <si>
    <t>10701-10800</t>
  </si>
  <si>
    <t>10901-11000</t>
  </si>
  <si>
    <t>10801-10900</t>
  </si>
  <si>
    <t>11001-11100</t>
  </si>
  <si>
    <t>11101-11200</t>
  </si>
  <si>
    <t>11201-11300</t>
  </si>
  <si>
    <t>11301-11400</t>
  </si>
  <si>
    <t>11401-11500</t>
  </si>
  <si>
    <t>11501-11600</t>
  </si>
  <si>
    <t>11601-11700</t>
  </si>
  <si>
    <t>11701-11800</t>
  </si>
  <si>
    <t>11801-11900</t>
  </si>
  <si>
    <t>11901-12000</t>
  </si>
  <si>
    <t>Frequency</t>
  </si>
  <si>
    <t>Average Miles Travelled</t>
  </si>
  <si>
    <t>Range of miles Travelled</t>
  </si>
  <si>
    <t>Miles Travelled</t>
  </si>
  <si>
    <t>Percentage of mean</t>
  </si>
  <si>
    <t>Q1</t>
  </si>
  <si>
    <t>Q3</t>
  </si>
  <si>
    <t>IQR</t>
  </si>
  <si>
    <t>1.5IQR</t>
  </si>
  <si>
    <t>Lower outliers (Q1 - 1.5IQR)</t>
  </si>
  <si>
    <t>Upper Outliers (Q3+1.5IQR)</t>
  </si>
  <si>
    <t>Cumulative Frequency</t>
  </si>
  <si>
    <t>Relative Frequency</t>
  </si>
  <si>
    <t>Cumulative Relative Frequency</t>
  </si>
  <si>
    <t>The average distance travelled by the buses since the last maintenance is 11,120 miles. The difference between the maximum and minimum distance travelled is 1,973 miles. This accounts for about 18% of the mean. The shape is left skewed and unimodal, meaning it has one peak, occuring to the right of the mean. We will use the 1.5IQR rule to find any outliers in the dataset. From the observation, there is one upper outlier, the class range 11,701 to 11,800, whose frequency lies above the 1.5IQR value of 8. Forty percent of the buses were driven less than 11,000 miles. 16 buses were driven less than 10,500 miles.</t>
  </si>
  <si>
    <t>Grand Total</t>
  </si>
  <si>
    <t>Total</t>
  </si>
  <si>
    <t>From the chart above, we see that Bluebird manufactures the largest buses, with an average capacity of 53 seats. Keiser produces buses with an average of 42 seats while Thompson produces the smallest capacity buses with an average of 12 seats per bus.</t>
  </si>
  <si>
    <t>Upper Limits</t>
  </si>
  <si>
    <t>Average of Bus Capacity By Maufacturer</t>
  </si>
  <si>
    <t>Level of Measurement of Variables</t>
  </si>
  <si>
    <t>Miles Travelled class Limits</t>
  </si>
  <si>
    <t>Pivot Chart of the Average Seat Capacity By Manufacturer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</si>
</sst>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Calibri"/>
      <family val="2"/>
      <scheme val="minor"/>
    </font>
    <font>
      <b/>
      <sz val="13"/>
      <color indexed="10"/>
      <name val="Calibri"/>
      <family val="2"/>
    </font>
    <font>
      <sz val="11"/>
      <color indexed="8"/>
      <name val="Calibri"/>
      <family val="2"/>
    </font>
    <font>
      <sz val="8"/>
      <name val="Calibri"/>
      <family val="2"/>
    </font>
    <font>
      <b/>
      <sz val="13"/>
      <color theme="3"/>
      <name val="Calibri"/>
      <family val="2"/>
      <scheme val="minor"/>
    </font>
    <font>
      <b/>
      <sz val="11"/>
      <color theme="3"/>
      <name val="Calibri"/>
      <family val="2"/>
      <scheme val="minor"/>
    </font>
    <font>
      <i/>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theme="6" tint="0.39997558519241921"/>
        <bgColor indexed="64"/>
      </patternFill>
    </fill>
    <fill>
      <patternFill patternType="solid">
        <fgColor theme="5" tint="0.39997558519241921"/>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tint="0.499984740745262"/>
      </bottom>
      <diagonal/>
    </border>
    <border>
      <left/>
      <right/>
      <top/>
      <bottom style="medium">
        <color theme="4" tint="0.39997558519241921"/>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rgb="FF999999"/>
      </left>
      <right style="thin">
        <color indexed="64"/>
      </right>
      <top style="thin">
        <color rgb="FF999999"/>
      </top>
      <bottom/>
      <diagonal/>
    </border>
    <border>
      <left style="thin">
        <color indexed="64"/>
      </left>
      <right style="thin">
        <color indexed="64"/>
      </right>
      <top style="thin">
        <color indexed="64"/>
      </top>
      <bottom/>
      <diagonal/>
    </border>
    <border>
      <left style="thin">
        <color indexed="64"/>
      </left>
      <right style="thin">
        <color indexed="64"/>
      </right>
      <top style="thin">
        <color rgb="FF999999"/>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3" fontId="2" fillId="0" borderId="0" applyFont="0" applyFill="0" applyBorder="0" applyAlignment="0" applyProtection="0"/>
    <xf numFmtId="0" fontId="4" fillId="0" borderId="4" applyNumberFormat="0" applyFill="0" applyAlignment="0" applyProtection="0"/>
    <xf numFmtId="0" fontId="5" fillId="0" borderId="5" applyNumberFormat="0" applyFill="0" applyAlignment="0" applyProtection="0"/>
    <xf numFmtId="9" fontId="2" fillId="0" borderId="0" applyFont="0" applyFill="0" applyBorder="0" applyAlignment="0" applyProtection="0"/>
  </cellStyleXfs>
  <cellXfs count="46">
    <xf numFmtId="0" fontId="0" fillId="0" borderId="0" xfId="0"/>
    <xf numFmtId="0" fontId="0" fillId="0" borderId="0" xfId="0" applyFont="1" applyAlignment="1">
      <alignment horizontal="center"/>
    </xf>
    <xf numFmtId="0" fontId="0" fillId="0" borderId="0" xfId="0" applyAlignment="1">
      <alignment horizontal="center"/>
    </xf>
    <xf numFmtId="0" fontId="5" fillId="0" borderId="1" xfId="3" applyBorder="1" applyAlignment="1">
      <alignment horizontal="center"/>
    </xf>
    <xf numFmtId="0" fontId="5" fillId="0" borderId="2" xfId="3" applyBorder="1" applyAlignment="1">
      <alignment horizontal="center" wrapText="1"/>
    </xf>
    <xf numFmtId="0" fontId="5" fillId="0" borderId="2" xfId="3" applyBorder="1" applyAlignment="1">
      <alignment horizontal="center"/>
    </xf>
    <xf numFmtId="0" fontId="5" fillId="0" borderId="3" xfId="3" applyFill="1" applyBorder="1" applyAlignment="1">
      <alignment horizontal="center"/>
    </xf>
    <xf numFmtId="0" fontId="0" fillId="0" borderId="0" xfId="0" applyAlignment="1">
      <alignment horizontal="left"/>
    </xf>
    <xf numFmtId="0" fontId="0" fillId="0" borderId="0" xfId="0" applyNumberFormat="1" applyFill="1" applyBorder="1" applyAlignment="1"/>
    <xf numFmtId="0" fontId="0" fillId="0" borderId="0" xfId="0" applyFill="1" applyBorder="1" applyAlignment="1"/>
    <xf numFmtId="0" fontId="6" fillId="0" borderId="6" xfId="0" applyFont="1" applyFill="1" applyBorder="1" applyAlignment="1">
      <alignment horizontal="center"/>
    </xf>
    <xf numFmtId="0" fontId="6" fillId="0" borderId="0" xfId="0" applyFont="1" applyFill="1" applyBorder="1" applyAlignment="1">
      <alignment horizontal="center"/>
    </xf>
    <xf numFmtId="0" fontId="0" fillId="0" borderId="7" xfId="0" applyBorder="1" applyAlignment="1">
      <alignment horizontal="center"/>
    </xf>
    <xf numFmtId="0" fontId="0" fillId="2" borderId="7" xfId="0" applyFill="1" applyBorder="1" applyAlignment="1">
      <alignment horizontal="center"/>
    </xf>
    <xf numFmtId="0" fontId="0" fillId="2" borderId="7" xfId="0" applyFill="1" applyBorder="1" applyAlignment="1">
      <alignment horizontal="center" wrapText="1"/>
    </xf>
    <xf numFmtId="0" fontId="0" fillId="0" borderId="7" xfId="0" applyBorder="1"/>
    <xf numFmtId="0" fontId="0" fillId="2" borderId="7" xfId="0" applyFill="1" applyBorder="1"/>
    <xf numFmtId="164" fontId="0" fillId="0" borderId="7" xfId="1" applyNumberFormat="1" applyFont="1" applyBorder="1" applyAlignment="1">
      <alignment horizontal="center"/>
    </xf>
    <xf numFmtId="9" fontId="0" fillId="0" borderId="0" xfId="4" applyFont="1"/>
    <xf numFmtId="9" fontId="0" fillId="0" borderId="7" xfId="4" applyFont="1" applyBorder="1" applyAlignment="1">
      <alignment horizontal="center"/>
    </xf>
    <xf numFmtId="0" fontId="0" fillId="0" borderId="7" xfId="4" applyNumberFormat="1" applyFont="1" applyFill="1" applyBorder="1" applyAlignment="1">
      <alignment horizontal="center"/>
    </xf>
    <xf numFmtId="0" fontId="0" fillId="0" borderId="7" xfId="0" applyFill="1" applyBorder="1" applyAlignment="1">
      <alignment horizontal="center"/>
    </xf>
    <xf numFmtId="0" fontId="6" fillId="0" borderId="9" xfId="0" applyFont="1" applyBorder="1"/>
    <xf numFmtId="0" fontId="0" fillId="3" borderId="0" xfId="0" applyFill="1"/>
    <xf numFmtId="0" fontId="0" fillId="4" borderId="0" xfId="0" applyFill="1"/>
    <xf numFmtId="0" fontId="0" fillId="5" borderId="0" xfId="0" applyFill="1" applyAlignment="1">
      <alignment horizontal="center"/>
    </xf>
    <xf numFmtId="0" fontId="0" fillId="0" borderId="10" xfId="0" applyBorder="1"/>
    <xf numFmtId="0" fontId="0" fillId="0" borderId="7" xfId="0" pivotButton="1" applyBorder="1"/>
    <xf numFmtId="0" fontId="0" fillId="0" borderId="12" xfId="0" applyNumberFormat="1" applyBorder="1"/>
    <xf numFmtId="0" fontId="0" fillId="0" borderId="7" xfId="0" pivotButton="1" applyBorder="1" applyAlignment="1">
      <alignment wrapText="1"/>
    </xf>
    <xf numFmtId="0" fontId="0" fillId="0" borderId="11" xfId="0" applyBorder="1"/>
    <xf numFmtId="0" fontId="0" fillId="0" borderId="8" xfId="0" applyBorder="1"/>
    <xf numFmtId="0" fontId="0" fillId="0" borderId="13" xfId="0" applyBorder="1"/>
    <xf numFmtId="1" fontId="0" fillId="0" borderId="11" xfId="0" applyNumberFormat="1" applyBorder="1"/>
    <xf numFmtId="1" fontId="0" fillId="0" borderId="8" xfId="0" applyNumberFormat="1" applyBorder="1"/>
    <xf numFmtId="164" fontId="0" fillId="0" borderId="0" xfId="1" applyNumberFormat="1" applyFont="1" applyBorder="1" applyAlignment="1">
      <alignment horizontal="center"/>
    </xf>
    <xf numFmtId="9" fontId="0" fillId="0" borderId="0" xfId="4" applyFont="1" applyBorder="1" applyAlignment="1">
      <alignment horizontal="center"/>
    </xf>
    <xf numFmtId="0" fontId="0" fillId="0" borderId="0" xfId="4" applyNumberFormat="1" applyFont="1" applyFill="1" applyBorder="1" applyAlignment="1">
      <alignment horizontal="center"/>
    </xf>
    <xf numFmtId="0" fontId="0" fillId="0" borderId="0" xfId="0" applyFill="1" applyBorder="1" applyAlignment="1">
      <alignment horizontal="center"/>
    </xf>
    <xf numFmtId="0" fontId="0" fillId="0" borderId="0" xfId="0" applyBorder="1" applyAlignment="1">
      <alignment horizontal="center"/>
    </xf>
    <xf numFmtId="0" fontId="1" fillId="0" borderId="0" xfId="2" applyFont="1" applyBorder="1" applyAlignment="1">
      <alignment horizontal="center"/>
    </xf>
    <xf numFmtId="0" fontId="0" fillId="0" borderId="0" xfId="0" applyAlignment="1">
      <alignment horizontal="center" vertical="center" wrapText="1"/>
    </xf>
    <xf numFmtId="0" fontId="0" fillId="0" borderId="0" xfId="0" applyAlignment="1">
      <alignment horizontal="center" vertical="top" wrapText="1"/>
    </xf>
    <xf numFmtId="0" fontId="7" fillId="2" borderId="7" xfId="0" applyFont="1" applyFill="1" applyBorder="1" applyAlignment="1">
      <alignment horizontal="center"/>
    </xf>
    <xf numFmtId="0" fontId="0" fillId="2" borderId="0" xfId="0" applyFill="1" applyAlignment="1">
      <alignment horizontal="center"/>
    </xf>
    <xf numFmtId="0" fontId="0" fillId="2" borderId="9" xfId="0" applyFill="1" applyBorder="1" applyAlignment="1">
      <alignment horizontal="center" wrapText="1"/>
    </xf>
  </cellXfs>
  <cellStyles count="5">
    <cellStyle name="Comma" xfId="1" builtinId="3"/>
    <cellStyle name="Heading 2" xfId="2" builtinId="17"/>
    <cellStyle name="Heading 3" xfId="3" builtinId="18"/>
    <cellStyle name="Normal" xfId="0" builtinId="0"/>
    <cellStyle name="Percent" xfId="4" builtinId="5"/>
  </cellStyles>
  <dxfs count="18">
    <dxf>
      <alignment wrapText="1"/>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 formatCode="0"/>
    </dxf>
    <dxf>
      <numFmt numFmtId="1"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wrapText="1"/>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Histogram</a:t>
            </a:r>
          </a:p>
        </c:rich>
      </c:tx>
      <c:overlay val="0"/>
    </c:title>
    <c:autoTitleDeleted val="0"/>
    <c:plotArea>
      <c:layout/>
      <c:barChart>
        <c:barDir val="col"/>
        <c:grouping val="clustered"/>
        <c:varyColors val="0"/>
        <c:ser>
          <c:idx val="0"/>
          <c:order val="0"/>
          <c:tx>
            <c:v>Frequency</c:v>
          </c:tx>
          <c:invertIfNegative val="0"/>
          <c:cat>
            <c:numRef>
              <c:f>Bus!$Q$30:$Q$50</c:f>
              <c:numCache>
                <c:formatCode>General</c:formatCode>
                <c:ptCount val="21"/>
              </c:numCache>
            </c:numRef>
          </c:cat>
          <c:val>
            <c:numRef>
              <c:f>Bus!$R$30:$R$50</c:f>
              <c:numCache>
                <c:formatCode>General</c:formatCode>
                <c:ptCount val="21"/>
              </c:numCache>
            </c:numRef>
          </c:val>
          <c:extLst>
            <c:ext xmlns:c16="http://schemas.microsoft.com/office/drawing/2014/chart" uri="{C3380CC4-5D6E-409C-BE32-E72D297353CC}">
              <c16:uniqueId val="{00000001-B584-4A1A-BED3-733E1DC0736C}"/>
            </c:ext>
          </c:extLst>
        </c:ser>
        <c:dLbls>
          <c:showLegendKey val="0"/>
          <c:showVal val="0"/>
          <c:showCatName val="0"/>
          <c:showSerName val="0"/>
          <c:showPercent val="0"/>
          <c:showBubbleSize val="0"/>
        </c:dLbls>
        <c:gapWidth val="150"/>
        <c:axId val="1889636000"/>
        <c:axId val="2024210560"/>
      </c:barChart>
      <c:catAx>
        <c:axId val="1889636000"/>
        <c:scaling>
          <c:orientation val="minMax"/>
        </c:scaling>
        <c:delete val="0"/>
        <c:axPos val="b"/>
        <c:title>
          <c:tx>
            <c:rich>
              <a:bodyPr/>
              <a:lstStyle/>
              <a:p>
                <a:pPr>
                  <a:defRPr/>
                </a:pPr>
                <a:r>
                  <a:rPr lang="en-US"/>
                  <a:t>Bins</a:t>
                </a:r>
              </a:p>
            </c:rich>
          </c:tx>
          <c:overlay val="0"/>
        </c:title>
        <c:numFmt formatCode="General" sourceLinked="1"/>
        <c:majorTickMark val="out"/>
        <c:minorTickMark val="none"/>
        <c:tickLblPos val="nextTo"/>
        <c:crossAx val="2024210560"/>
        <c:crosses val="autoZero"/>
        <c:auto val="1"/>
        <c:lblAlgn val="ctr"/>
        <c:lblOffset val="100"/>
        <c:noMultiLvlLbl val="0"/>
      </c:catAx>
      <c:valAx>
        <c:axId val="2024210560"/>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889636000"/>
        <c:crosses val="autoZero"/>
        <c:crossBetween val="between"/>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Histogram for Miles Travelled since Last Maintenance</a:t>
            </a:r>
          </a:p>
        </c:rich>
      </c:tx>
      <c:overlay val="0"/>
    </c:title>
    <c:autoTitleDeleted val="0"/>
    <c:plotArea>
      <c:layout/>
      <c:barChart>
        <c:barDir val="col"/>
        <c:grouping val="clustered"/>
        <c:varyColors val="0"/>
        <c:ser>
          <c:idx val="0"/>
          <c:order val="0"/>
          <c:spPr>
            <a:ln>
              <a:solidFill>
                <a:schemeClr val="accent1"/>
              </a:solidFill>
            </a:ln>
          </c:spPr>
          <c:invertIfNegative val="0"/>
          <c:cat>
            <c:strRef>
              <c:f>'Miles Driven after maintenance '!$D$2:$D$21</c:f>
              <c:strCache>
                <c:ptCount val="20"/>
                <c:pt idx="0">
                  <c:v>10000 - 10100</c:v>
                </c:pt>
                <c:pt idx="1">
                  <c:v>10101-10200</c:v>
                </c:pt>
                <c:pt idx="2">
                  <c:v>10201-10300</c:v>
                </c:pt>
                <c:pt idx="3">
                  <c:v>10301-10400</c:v>
                </c:pt>
                <c:pt idx="4">
                  <c:v>10401-10500</c:v>
                </c:pt>
                <c:pt idx="5">
                  <c:v>10501-10600</c:v>
                </c:pt>
                <c:pt idx="6">
                  <c:v>10601-10700</c:v>
                </c:pt>
                <c:pt idx="7">
                  <c:v>10701-10800</c:v>
                </c:pt>
                <c:pt idx="8">
                  <c:v>10801-10900</c:v>
                </c:pt>
                <c:pt idx="9">
                  <c:v>10901-11000</c:v>
                </c:pt>
                <c:pt idx="10">
                  <c:v>11001-11100</c:v>
                </c:pt>
                <c:pt idx="11">
                  <c:v>11101-11200</c:v>
                </c:pt>
                <c:pt idx="12">
                  <c:v>11201-11300</c:v>
                </c:pt>
                <c:pt idx="13">
                  <c:v>11301-11400</c:v>
                </c:pt>
                <c:pt idx="14">
                  <c:v>11401-11500</c:v>
                </c:pt>
                <c:pt idx="15">
                  <c:v>11501-11600</c:v>
                </c:pt>
                <c:pt idx="16">
                  <c:v>11601-11700</c:v>
                </c:pt>
                <c:pt idx="17">
                  <c:v>11701-11800</c:v>
                </c:pt>
                <c:pt idx="18">
                  <c:v>11801-11900</c:v>
                </c:pt>
                <c:pt idx="19">
                  <c:v>11901-12000</c:v>
                </c:pt>
              </c:strCache>
            </c:strRef>
          </c:cat>
          <c:val>
            <c:numRef>
              <c:f>'Miles Driven after maintenance '!$E$2:$E$21</c:f>
              <c:numCache>
                <c:formatCode>General</c:formatCode>
                <c:ptCount val="20"/>
                <c:pt idx="0">
                  <c:v>5</c:v>
                </c:pt>
                <c:pt idx="1">
                  <c:v>3</c:v>
                </c:pt>
                <c:pt idx="2">
                  <c:v>4</c:v>
                </c:pt>
                <c:pt idx="3">
                  <c:v>3</c:v>
                </c:pt>
                <c:pt idx="4">
                  <c:v>1</c:v>
                </c:pt>
                <c:pt idx="5">
                  <c:v>3</c:v>
                </c:pt>
                <c:pt idx="6">
                  <c:v>3</c:v>
                </c:pt>
                <c:pt idx="7">
                  <c:v>5</c:v>
                </c:pt>
                <c:pt idx="8">
                  <c:v>2</c:v>
                </c:pt>
                <c:pt idx="9">
                  <c:v>3</c:v>
                </c:pt>
                <c:pt idx="10">
                  <c:v>4</c:v>
                </c:pt>
                <c:pt idx="11">
                  <c:v>4</c:v>
                </c:pt>
                <c:pt idx="12">
                  <c:v>3</c:v>
                </c:pt>
                <c:pt idx="13">
                  <c:v>5</c:v>
                </c:pt>
                <c:pt idx="14">
                  <c:v>3</c:v>
                </c:pt>
                <c:pt idx="15">
                  <c:v>3</c:v>
                </c:pt>
                <c:pt idx="16">
                  <c:v>7</c:v>
                </c:pt>
                <c:pt idx="17">
                  <c:v>9</c:v>
                </c:pt>
                <c:pt idx="18">
                  <c:v>4</c:v>
                </c:pt>
                <c:pt idx="19">
                  <c:v>6</c:v>
                </c:pt>
              </c:numCache>
            </c:numRef>
          </c:val>
          <c:extLst>
            <c:ext xmlns:c16="http://schemas.microsoft.com/office/drawing/2014/chart" uri="{C3380CC4-5D6E-409C-BE32-E72D297353CC}">
              <c16:uniqueId val="{00000001-EA0C-4C6D-BA09-D87D5080FC6A}"/>
            </c:ext>
          </c:extLst>
        </c:ser>
        <c:dLbls>
          <c:showLegendKey val="0"/>
          <c:showVal val="0"/>
          <c:showCatName val="0"/>
          <c:showSerName val="0"/>
          <c:showPercent val="0"/>
          <c:showBubbleSize val="0"/>
        </c:dLbls>
        <c:gapWidth val="0"/>
        <c:axId val="1714677216"/>
        <c:axId val="2024217216"/>
      </c:barChart>
      <c:catAx>
        <c:axId val="1714677216"/>
        <c:scaling>
          <c:orientation val="minMax"/>
        </c:scaling>
        <c:delete val="0"/>
        <c:axPos val="b"/>
        <c:title>
          <c:tx>
            <c:rich>
              <a:bodyPr/>
              <a:lstStyle/>
              <a:p>
                <a:pPr>
                  <a:defRPr/>
                </a:pPr>
                <a:r>
                  <a:rPr lang="en-US"/>
                  <a:t>Miles Travelled</a:t>
                </a:r>
              </a:p>
            </c:rich>
          </c:tx>
          <c:overlay val="0"/>
        </c:title>
        <c:numFmt formatCode="General" sourceLinked="1"/>
        <c:majorTickMark val="none"/>
        <c:minorTickMark val="none"/>
        <c:tickLblPos val="nextTo"/>
        <c:crossAx val="2024217216"/>
        <c:crosses val="autoZero"/>
        <c:auto val="1"/>
        <c:lblAlgn val="ctr"/>
        <c:lblOffset val="100"/>
        <c:noMultiLvlLbl val="0"/>
      </c:catAx>
      <c:valAx>
        <c:axId val="2024217216"/>
        <c:scaling>
          <c:orientation val="minMax"/>
        </c:scaling>
        <c:delete val="0"/>
        <c:axPos val="l"/>
        <c:title>
          <c:tx>
            <c:rich>
              <a:bodyPr/>
              <a:lstStyle/>
              <a:p>
                <a:pPr>
                  <a:defRPr/>
                </a:pPr>
                <a:r>
                  <a:rPr lang="en-US"/>
                  <a:t>Number</a:t>
                </a:r>
                <a:r>
                  <a:rPr lang="en-US" baseline="0"/>
                  <a:t> of Buses</a:t>
                </a:r>
              </a:p>
            </c:rich>
          </c:tx>
          <c:overlay val="0"/>
        </c:title>
        <c:numFmt formatCode="General" sourceLinked="1"/>
        <c:majorTickMark val="out"/>
        <c:minorTickMark val="none"/>
        <c:tickLblPos val="nextTo"/>
        <c:crossAx val="1714677216"/>
        <c:crosses val="autoZero"/>
        <c:crossBetween val="between"/>
      </c:valAx>
      <c:spPr>
        <a:ln>
          <a:solidFill>
            <a:schemeClr val="tx1"/>
          </a:solidFill>
        </a:ln>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[SYM-506-RS-Lincolnville School District Bus Data.xlsx]Bus Manufacturer and capacity!PivotTable1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Bus Capacity By Manufacturer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pieChart>
        <c:varyColors val="1"/>
        <c:ser>
          <c:idx val="0"/>
          <c:order val="0"/>
          <c:tx>
            <c:strRef>
              <c:f>'Bus Manufacturer and capacity'!$B$3:$B$4</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5EE-4832-81F6-5EA16A2D2BB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5EE-4832-81F6-5EA16A2D2BB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5EE-4832-81F6-5EA16A2D2BB0}"/>
              </c:ext>
            </c:extLst>
          </c:dPt>
          <c:cat>
            <c:strRef>
              <c:f>'Bus Manufacturer and capacity'!$A$5:$A$8</c:f>
              <c:strCache>
                <c:ptCount val="3"/>
                <c:pt idx="0">
                  <c:v>Bluebird</c:v>
                </c:pt>
                <c:pt idx="1">
                  <c:v>Keiser</c:v>
                </c:pt>
                <c:pt idx="2">
                  <c:v>Thompson</c:v>
                </c:pt>
              </c:strCache>
            </c:strRef>
          </c:cat>
          <c:val>
            <c:numRef>
              <c:f>'Bus Manufacturer and capacity'!$B$5:$B$8</c:f>
              <c:numCache>
                <c:formatCode>0</c:formatCode>
                <c:ptCount val="3"/>
                <c:pt idx="0">
                  <c:v>53.340425531914896</c:v>
                </c:pt>
                <c:pt idx="1">
                  <c:v>42.24</c:v>
                </c:pt>
                <c:pt idx="2">
                  <c:v>12</c:v>
                </c:pt>
              </c:numCache>
            </c:numRef>
          </c:val>
          <c:extLst>
            <c:ext xmlns:c16="http://schemas.microsoft.com/office/drawing/2014/chart" uri="{C3380CC4-5D6E-409C-BE32-E72D297353CC}">
              <c16:uniqueId val="{00000000-B301-4C73-8B61-6E0FFC17543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19</xdr:col>
      <xdr:colOff>238125</xdr:colOff>
      <xdr:row>1</xdr:row>
      <xdr:rowOff>180975</xdr:rowOff>
    </xdr:from>
    <xdr:to>
      <xdr:col>25</xdr:col>
      <xdr:colOff>238125</xdr:colOff>
      <xdr:row>10</xdr:row>
      <xdr:rowOff>171450</xdr:rowOff>
    </xdr:to>
    <xdr:graphicFrame macro="">
      <xdr:nvGraphicFramePr>
        <xdr:cNvPr id="2" name="Chart 1">
          <a:extLst>
            <a:ext uri="{FF2B5EF4-FFF2-40B4-BE49-F238E27FC236}">
              <a16:creationId xmlns:a16="http://schemas.microsoft.com/office/drawing/2014/main" id="{4899939D-BFD1-461A-8F5E-8B5DA0623D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409575</xdr:colOff>
      <xdr:row>1</xdr:row>
      <xdr:rowOff>57150</xdr:rowOff>
    </xdr:from>
    <xdr:to>
      <xdr:col>18</xdr:col>
      <xdr:colOff>276225</xdr:colOff>
      <xdr:row>14</xdr:row>
      <xdr:rowOff>171450</xdr:rowOff>
    </xdr:to>
    <xdr:graphicFrame macro="">
      <xdr:nvGraphicFramePr>
        <xdr:cNvPr id="2" name="Chart 1">
          <a:extLst>
            <a:ext uri="{FF2B5EF4-FFF2-40B4-BE49-F238E27FC236}">
              <a16:creationId xmlns:a16="http://schemas.microsoft.com/office/drawing/2014/main" id="{A3ED4430-FE5A-4B1F-9145-0284EB2065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266700</xdr:colOff>
      <xdr:row>3</xdr:row>
      <xdr:rowOff>14287</xdr:rowOff>
    </xdr:from>
    <xdr:to>
      <xdr:col>10</xdr:col>
      <xdr:colOff>152400</xdr:colOff>
      <xdr:row>17</xdr:row>
      <xdr:rowOff>71437</xdr:rowOff>
    </xdr:to>
    <xdr:graphicFrame macro="">
      <xdr:nvGraphicFramePr>
        <xdr:cNvPr id="2" name="Chart 1">
          <a:extLst>
            <a:ext uri="{FF2B5EF4-FFF2-40B4-BE49-F238E27FC236}">
              <a16:creationId xmlns:a16="http://schemas.microsoft.com/office/drawing/2014/main" id="{7BED674C-5586-469E-8B05-D8853C457B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ennis Mureithi" refreshedDate="44440.704590972222" createdVersion="1" refreshedVersion="6" recordCount="80" upgradeOnRefresh="1" xr:uid="{00000000-000A-0000-FFFF-FFFF02000000}">
  <cacheSource type="worksheet">
    <worksheetSource ref="A3:H83" sheet="Bus"/>
  </cacheSource>
  <cacheFields count="8">
    <cacheField name="ID" numFmtId="0">
      <sharedItems containsSemiMixedTypes="0" containsString="0" containsNumber="1" containsInteger="1" minValue="9" maxValue="989"/>
    </cacheField>
    <cacheField name="Manufacturer" numFmtId="0">
      <sharedItems count="3">
        <s v="Keiser"/>
        <s v="Thompson"/>
        <s v="Bluebird"/>
      </sharedItems>
    </cacheField>
    <cacheField name="Engine Type (0=diesel)" numFmtId="0">
      <sharedItems containsSemiMixedTypes="0" containsString="0" containsNumber="1" containsInteger="1" minValue="0" maxValue="1"/>
    </cacheField>
    <cacheField name="Capacity" numFmtId="0">
      <sharedItems containsSemiMixedTypes="0" containsString="0" containsNumber="1" containsInteger="1" minValue="6" maxValue="55"/>
    </cacheField>
    <cacheField name="Maintenance Cost" numFmtId="0">
      <sharedItems containsSemiMixedTypes="0" containsString="0" containsNumber="1" containsInteger="1" minValue="505" maxValue="10575"/>
    </cacheField>
    <cacheField name="Age" numFmtId="0">
      <sharedItems containsSemiMixedTypes="0" containsString="0" containsNumber="1" containsInteger="1" minValue="1" maxValue="14"/>
    </cacheField>
    <cacheField name="Odometer Miles" numFmtId="0">
      <sharedItems containsSemiMixedTypes="0" containsString="0" containsNumber="1" containsInteger="1" minValue="10276" maxValue="146860"/>
    </cacheField>
    <cacheField name="Miles" numFmtId="0">
      <sharedItems containsSemiMixedTypes="0" containsString="0" containsNumber="1" containsInteger="1" minValue="10000" maxValue="1197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0">
  <r>
    <n v="10"/>
    <x v="0"/>
    <n v="1"/>
    <n v="14"/>
    <n v="4646"/>
    <n v="5"/>
    <n v="54375"/>
    <n v="11973"/>
  </r>
  <r>
    <n v="396"/>
    <x v="1"/>
    <n v="0"/>
    <n v="14"/>
    <n v="1072"/>
    <n v="2"/>
    <n v="21858"/>
    <n v="11969"/>
  </r>
  <r>
    <n v="122"/>
    <x v="2"/>
    <n v="1"/>
    <n v="55"/>
    <n v="9394"/>
    <n v="10"/>
    <n v="116580"/>
    <n v="11967"/>
  </r>
  <r>
    <n v="751"/>
    <x v="0"/>
    <n v="0"/>
    <n v="14"/>
    <n v="1078"/>
    <n v="2"/>
    <n v="22444"/>
    <n v="11948"/>
  </r>
  <r>
    <n v="279"/>
    <x v="2"/>
    <n v="0"/>
    <n v="55"/>
    <n v="1008"/>
    <n v="2"/>
    <n v="22672"/>
    <n v="11925"/>
  </r>
  <r>
    <n v="500"/>
    <x v="2"/>
    <n v="1"/>
    <n v="55"/>
    <n v="5329"/>
    <n v="5"/>
    <n v="50765"/>
    <n v="11922"/>
  </r>
  <r>
    <n v="520"/>
    <x v="2"/>
    <n v="0"/>
    <n v="55"/>
    <n v="4794"/>
    <n v="10"/>
    <n v="119130"/>
    <n v="11896"/>
  </r>
  <r>
    <n v="759"/>
    <x v="0"/>
    <n v="0"/>
    <n v="55"/>
    <n v="3952"/>
    <n v="8"/>
    <n v="87872"/>
    <n v="11889"/>
  </r>
  <r>
    <n v="714"/>
    <x v="2"/>
    <n v="0"/>
    <n v="42"/>
    <n v="3742"/>
    <n v="7"/>
    <n v="73703"/>
    <n v="11837"/>
  </r>
  <r>
    <n v="875"/>
    <x v="2"/>
    <n v="0"/>
    <n v="55"/>
    <n v="4376"/>
    <n v="9"/>
    <n v="97947"/>
    <n v="11814"/>
  </r>
  <r>
    <n v="600"/>
    <x v="2"/>
    <n v="0"/>
    <n v="55"/>
    <n v="4832"/>
    <n v="10"/>
    <n v="119860"/>
    <n v="11800"/>
  </r>
  <r>
    <n v="953"/>
    <x v="2"/>
    <n v="0"/>
    <n v="55"/>
    <n v="5160"/>
    <n v="10"/>
    <n v="117700"/>
    <n v="11798"/>
  </r>
  <r>
    <n v="101"/>
    <x v="2"/>
    <n v="0"/>
    <n v="55"/>
    <n v="1955"/>
    <n v="4"/>
    <n v="41096"/>
    <n v="11789"/>
  </r>
  <r>
    <n v="358"/>
    <x v="2"/>
    <n v="0"/>
    <n v="55"/>
    <n v="2775"/>
    <n v="6"/>
    <n v="70086"/>
    <n v="11782"/>
  </r>
  <r>
    <n v="29"/>
    <x v="2"/>
    <n v="1"/>
    <n v="55"/>
    <n v="5352"/>
    <n v="6"/>
    <n v="69438"/>
    <n v="11781"/>
  </r>
  <r>
    <n v="365"/>
    <x v="0"/>
    <n v="0"/>
    <n v="55"/>
    <n v="3065"/>
    <n v="6"/>
    <n v="63384"/>
    <n v="11778"/>
  </r>
  <r>
    <n v="162"/>
    <x v="0"/>
    <n v="1"/>
    <n v="55"/>
    <n v="3143"/>
    <n v="3"/>
    <n v="31266"/>
    <n v="11757"/>
  </r>
  <r>
    <n v="686"/>
    <x v="2"/>
    <n v="0"/>
    <n v="55"/>
    <n v="1569"/>
    <n v="3"/>
    <n v="34674"/>
    <n v="11707"/>
  </r>
  <r>
    <n v="370"/>
    <x v="0"/>
    <n v="1"/>
    <n v="55"/>
    <n v="7766"/>
    <n v="8"/>
    <n v="86528"/>
    <n v="11704"/>
  </r>
  <r>
    <n v="887"/>
    <x v="2"/>
    <n v="0"/>
    <n v="55"/>
    <n v="3743"/>
    <n v="8"/>
    <n v="93672"/>
    <n v="11698"/>
  </r>
  <r>
    <n v="464"/>
    <x v="2"/>
    <n v="1"/>
    <n v="55"/>
    <n v="2540"/>
    <n v="3"/>
    <n v="34530"/>
    <n v="11698"/>
  </r>
  <r>
    <n v="948"/>
    <x v="0"/>
    <n v="0"/>
    <n v="42"/>
    <n v="4342"/>
    <n v="9"/>
    <n v="97956"/>
    <n v="11691"/>
  </r>
  <r>
    <n v="678"/>
    <x v="0"/>
    <n v="0"/>
    <n v="55"/>
    <n v="3361"/>
    <n v="7"/>
    <n v="75229"/>
    <n v="11668"/>
  </r>
  <r>
    <n v="481"/>
    <x v="0"/>
    <n v="1"/>
    <n v="6"/>
    <n v="3097"/>
    <n v="3"/>
    <n v="34362"/>
    <n v="11662"/>
  </r>
  <r>
    <n v="43"/>
    <x v="2"/>
    <n v="1"/>
    <n v="55"/>
    <n v="8263"/>
    <n v="9"/>
    <n v="102969"/>
    <n v="11615"/>
  </r>
  <r>
    <n v="704"/>
    <x v="2"/>
    <n v="0"/>
    <n v="55"/>
    <n v="4218"/>
    <n v="8"/>
    <n v="83424"/>
    <n v="11610"/>
  </r>
  <r>
    <n v="814"/>
    <x v="2"/>
    <n v="0"/>
    <n v="55"/>
    <n v="2028"/>
    <n v="4"/>
    <n v="40824"/>
    <n v="11576"/>
  </r>
  <r>
    <n v="39"/>
    <x v="2"/>
    <n v="1"/>
    <n v="55"/>
    <n v="5821"/>
    <n v="6"/>
    <n v="69444"/>
    <n v="11533"/>
  </r>
  <r>
    <n v="699"/>
    <x v="2"/>
    <n v="1"/>
    <n v="55"/>
    <n v="9069"/>
    <n v="9"/>
    <n v="98307"/>
    <n v="11518"/>
  </r>
  <r>
    <n v="75"/>
    <x v="2"/>
    <n v="0"/>
    <n v="55"/>
    <n v="3011"/>
    <n v="6"/>
    <n v="71970"/>
    <n v="11462"/>
  </r>
  <r>
    <n v="693"/>
    <x v="0"/>
    <n v="1"/>
    <n v="55"/>
    <n v="9193"/>
    <n v="9"/>
    <n v="101889"/>
    <n v="11461"/>
  </r>
  <r>
    <n v="989"/>
    <x v="0"/>
    <n v="0"/>
    <n v="55"/>
    <n v="4795"/>
    <n v="9"/>
    <n v="106605"/>
    <n v="11418"/>
  </r>
  <r>
    <n v="982"/>
    <x v="2"/>
    <n v="0"/>
    <n v="55"/>
    <n v="505"/>
    <n v="1"/>
    <n v="10276"/>
    <n v="11359"/>
  </r>
  <r>
    <n v="321"/>
    <x v="2"/>
    <n v="0"/>
    <n v="42"/>
    <n v="2732"/>
    <n v="6"/>
    <n v="70122"/>
    <n v="11358"/>
  </r>
  <r>
    <n v="724"/>
    <x v="0"/>
    <n v="0"/>
    <n v="42"/>
    <n v="3754"/>
    <n v="8"/>
    <n v="91968"/>
    <n v="11344"/>
  </r>
  <r>
    <n v="732"/>
    <x v="0"/>
    <n v="0"/>
    <n v="42"/>
    <n v="4640"/>
    <n v="9"/>
    <n v="101196"/>
    <n v="11342"/>
  </r>
  <r>
    <n v="880"/>
    <x v="0"/>
    <n v="1"/>
    <n v="55"/>
    <n v="8410"/>
    <n v="9"/>
    <n v="97065"/>
    <n v="11336"/>
  </r>
  <r>
    <n v="193"/>
    <x v="1"/>
    <n v="0"/>
    <n v="14"/>
    <n v="5922"/>
    <n v="11"/>
    <n v="128711"/>
    <n v="11248"/>
  </r>
  <r>
    <n v="884"/>
    <x v="2"/>
    <n v="0"/>
    <n v="55"/>
    <n v="4364"/>
    <n v="9"/>
    <n v="92457"/>
    <n v="11231"/>
  </r>
  <r>
    <n v="57"/>
    <x v="2"/>
    <n v="0"/>
    <n v="55"/>
    <n v="3190"/>
    <n v="7"/>
    <n v="79240"/>
    <n v="11222"/>
  </r>
  <r>
    <n v="731"/>
    <x v="2"/>
    <n v="0"/>
    <n v="42"/>
    <n v="3213"/>
    <n v="6"/>
    <n v="68526"/>
    <n v="11168"/>
  </r>
  <r>
    <n v="61"/>
    <x v="0"/>
    <n v="0"/>
    <n v="55"/>
    <n v="4139"/>
    <n v="9"/>
    <n v="103536"/>
    <n v="11148"/>
  </r>
  <r>
    <n v="135"/>
    <x v="2"/>
    <n v="0"/>
    <n v="55"/>
    <n v="3560"/>
    <n v="7"/>
    <n v="76426"/>
    <n v="11127"/>
  </r>
  <r>
    <n v="833"/>
    <x v="1"/>
    <n v="0"/>
    <n v="14"/>
    <n v="3920"/>
    <n v="8"/>
    <n v="90968"/>
    <n v="11112"/>
  </r>
  <r>
    <n v="671"/>
    <x v="1"/>
    <n v="1"/>
    <n v="14"/>
    <n v="6733"/>
    <n v="8"/>
    <n v="89792"/>
    <n v="11100"/>
  </r>
  <r>
    <n v="692"/>
    <x v="2"/>
    <n v="0"/>
    <n v="55"/>
    <n v="3770"/>
    <n v="8"/>
    <n v="93248"/>
    <n v="11048"/>
  </r>
  <r>
    <n v="200"/>
    <x v="2"/>
    <n v="0"/>
    <n v="55"/>
    <n v="5168"/>
    <n v="10"/>
    <n v="103700"/>
    <n v="11018"/>
  </r>
  <r>
    <n v="754"/>
    <x v="0"/>
    <n v="0"/>
    <n v="14"/>
    <n v="7380"/>
    <n v="14"/>
    <n v="146860"/>
    <n v="11003"/>
  </r>
  <r>
    <n v="540"/>
    <x v="2"/>
    <n v="1"/>
    <n v="55"/>
    <n v="3656"/>
    <n v="4"/>
    <n v="45284"/>
    <n v="10945"/>
  </r>
  <r>
    <n v="660"/>
    <x v="2"/>
    <n v="1"/>
    <n v="55"/>
    <n v="6213"/>
    <n v="6"/>
    <n v="64434"/>
    <n v="10911"/>
  </r>
  <r>
    <n v="353"/>
    <x v="0"/>
    <n v="1"/>
    <n v="55"/>
    <n v="4279"/>
    <n v="4"/>
    <n v="45744"/>
    <n v="10902"/>
  </r>
  <r>
    <n v="482"/>
    <x v="2"/>
    <n v="1"/>
    <n v="55"/>
    <n v="10575"/>
    <n v="10"/>
    <n v="116534"/>
    <n v="10802"/>
  </r>
  <r>
    <n v="398"/>
    <x v="1"/>
    <n v="0"/>
    <n v="6"/>
    <n v="4752"/>
    <n v="9"/>
    <n v="95922"/>
    <n v="10802"/>
  </r>
  <r>
    <n v="984"/>
    <x v="2"/>
    <n v="0"/>
    <n v="55"/>
    <n v="3809"/>
    <n v="8"/>
    <n v="87664"/>
    <n v="10760"/>
  </r>
  <r>
    <n v="977"/>
    <x v="2"/>
    <n v="0"/>
    <n v="55"/>
    <n v="3769"/>
    <n v="7"/>
    <n v="79422"/>
    <n v="10759"/>
  </r>
  <r>
    <n v="705"/>
    <x v="0"/>
    <n v="0"/>
    <n v="42"/>
    <n v="2152"/>
    <n v="4"/>
    <n v="47596"/>
    <n v="10755"/>
  </r>
  <r>
    <n v="767"/>
    <x v="0"/>
    <n v="0"/>
    <n v="55"/>
    <n v="2985"/>
    <n v="6"/>
    <n v="71538"/>
    <n v="10726"/>
  </r>
  <r>
    <n v="326"/>
    <x v="2"/>
    <n v="0"/>
    <n v="55"/>
    <n v="4563"/>
    <n v="9"/>
    <n v="107343"/>
    <n v="10724"/>
  </r>
  <r>
    <n v="120"/>
    <x v="0"/>
    <n v="0"/>
    <n v="42"/>
    <n v="4723"/>
    <n v="10"/>
    <n v="110320"/>
    <n v="10674"/>
  </r>
  <r>
    <n v="554"/>
    <x v="2"/>
    <n v="0"/>
    <n v="42"/>
    <n v="1826"/>
    <n v="4"/>
    <n v="44604"/>
    <n v="10662"/>
  </r>
  <r>
    <n v="695"/>
    <x v="2"/>
    <n v="0"/>
    <n v="55"/>
    <n v="1061"/>
    <n v="2"/>
    <n v="23152"/>
    <n v="10633"/>
  </r>
  <r>
    <n v="9"/>
    <x v="0"/>
    <n v="1"/>
    <n v="55"/>
    <n v="3527"/>
    <n v="4"/>
    <n v="46848"/>
    <n v="10591"/>
  </r>
  <r>
    <n v="861"/>
    <x v="2"/>
    <n v="1"/>
    <n v="55"/>
    <n v="9669"/>
    <n v="10"/>
    <n v="106040"/>
    <n v="10551"/>
  </r>
  <r>
    <n v="603"/>
    <x v="0"/>
    <n v="0"/>
    <n v="14"/>
    <n v="2116"/>
    <n v="4"/>
    <n v="44384"/>
    <n v="10518"/>
  </r>
  <r>
    <n v="156"/>
    <x v="1"/>
    <n v="0"/>
    <n v="14"/>
    <n v="6212"/>
    <n v="12"/>
    <n v="140460"/>
    <n v="10473"/>
  </r>
  <r>
    <n v="427"/>
    <x v="0"/>
    <n v="1"/>
    <n v="55"/>
    <n v="6927"/>
    <n v="7"/>
    <n v="73423"/>
    <n v="10355"/>
  </r>
  <r>
    <n v="883"/>
    <x v="2"/>
    <n v="1"/>
    <n v="55"/>
    <n v="1881"/>
    <n v="2"/>
    <n v="20742"/>
    <n v="10344"/>
  </r>
  <r>
    <n v="168"/>
    <x v="1"/>
    <n v="1"/>
    <n v="14"/>
    <n v="7004"/>
    <n v="7"/>
    <n v="83006"/>
    <n v="10315"/>
  </r>
  <r>
    <n v="954"/>
    <x v="2"/>
    <n v="0"/>
    <n v="42"/>
    <n v="5284"/>
    <n v="10"/>
    <n v="101000"/>
    <n v="10235"/>
  </r>
  <r>
    <n v="768"/>
    <x v="2"/>
    <n v="0"/>
    <n v="42"/>
    <n v="3173"/>
    <n v="7"/>
    <n v="71778"/>
    <n v="10227"/>
  </r>
  <r>
    <n v="490"/>
    <x v="2"/>
    <n v="1"/>
    <n v="55"/>
    <n v="10133"/>
    <n v="10"/>
    <n v="106240"/>
    <n v="10210"/>
  </r>
  <r>
    <n v="725"/>
    <x v="2"/>
    <n v="0"/>
    <n v="55"/>
    <n v="2356"/>
    <n v="5"/>
    <n v="57065"/>
    <n v="10209"/>
  </r>
  <r>
    <n v="45"/>
    <x v="0"/>
    <n v="0"/>
    <n v="55"/>
    <n v="3124"/>
    <n v="6"/>
    <n v="60102"/>
    <n v="10167"/>
  </r>
  <r>
    <n v="38"/>
    <x v="0"/>
    <n v="1"/>
    <n v="14"/>
    <n v="5976"/>
    <n v="6"/>
    <n v="61662"/>
    <n v="10140"/>
  </r>
  <r>
    <n v="314"/>
    <x v="1"/>
    <n v="0"/>
    <n v="6"/>
    <n v="5408"/>
    <n v="11"/>
    <n v="128117"/>
    <n v="10128"/>
  </r>
  <r>
    <n v="507"/>
    <x v="2"/>
    <n v="0"/>
    <n v="55"/>
    <n v="3690"/>
    <n v="7"/>
    <n v="72849"/>
    <n v="10095"/>
  </r>
  <r>
    <n v="40"/>
    <x v="2"/>
    <n v="1"/>
    <n v="55"/>
    <n v="9573"/>
    <n v="10"/>
    <n v="118470"/>
    <n v="10081"/>
  </r>
  <r>
    <n v="918"/>
    <x v="2"/>
    <n v="0"/>
    <n v="55"/>
    <n v="2470"/>
    <n v="5"/>
    <n v="53620"/>
    <n v="10075"/>
  </r>
  <r>
    <n v="387"/>
    <x v="2"/>
    <n v="1"/>
    <n v="55"/>
    <n v="6863"/>
    <n v="8"/>
    <n v="89960"/>
    <n v="10055"/>
  </r>
  <r>
    <n v="418"/>
    <x v="2"/>
    <n v="0"/>
    <n v="55"/>
    <n v="4513"/>
    <n v="9"/>
    <n v="104715"/>
    <n v="1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 cacheId="0" dataOnRows="1" applyNumberFormats="0" applyBorderFormats="0" applyFontFormats="0" applyPatternFormats="0" applyAlignmentFormats="0" applyWidthHeightFormats="1" dataCaption="Data" updatedVersion="6" showMemberPropertyTips="0" useAutoFormatting="1" itemPrintTitles="1" createdVersion="1" indent="0" compact="0" compactData="0" gridDropZones="1" chartFormat="1">
  <location ref="A3:B8" firstHeaderRow="2" firstDataRow="2" firstDataCol="1"/>
  <pivotFields count="8">
    <pivotField compact="0" outline="0" showAll="0" includeNewItemsInFilter="1"/>
    <pivotField axis="axisRow" compact="0" outline="0" showAll="0" includeNewItemsInFilter="1">
      <items count="4">
        <item x="2"/>
        <item x="0"/>
        <item x="1"/>
        <item t="default"/>
      </items>
    </pivotField>
    <pivotField compact="0" outline="0" showAll="0" includeNewItemsInFilter="1"/>
    <pivotField dataField="1"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s>
  <rowFields count="1">
    <field x="1"/>
  </rowFields>
  <rowItems count="4">
    <i>
      <x/>
    </i>
    <i>
      <x v="1"/>
    </i>
    <i>
      <x v="2"/>
    </i>
    <i t="grand">
      <x/>
    </i>
  </rowItems>
  <colItems count="1">
    <i/>
  </colItems>
  <dataFields count="1">
    <dataField name="Average of Bus Capacity By Maufacturer" fld="3" subtotal="average" baseField="1" baseItem="0"/>
  </dataFields>
  <formats count="9">
    <format dxfId="17">
      <pivotArea type="origin" dataOnly="0" labelOnly="1" outline="0" fieldPosition="0"/>
    </format>
    <format dxfId="16">
      <pivotArea type="all" dataOnly="0" outline="0" fieldPosition="0"/>
    </format>
    <format dxfId="15">
      <pivotArea outline="0" fieldPosition="0"/>
    </format>
    <format dxfId="14">
      <pivotArea type="origin" dataOnly="0" labelOnly="1" outline="0" fieldPosition="0"/>
    </format>
    <format dxfId="13">
      <pivotArea field="1" type="button" dataOnly="0" labelOnly="1" outline="0" axis="axisRow" fieldPosition="0"/>
    </format>
    <format dxfId="12">
      <pivotArea dataOnly="0" labelOnly="1" outline="0" fieldPosition="0">
        <references count="1">
          <reference field="1" count="0"/>
        </references>
      </pivotArea>
    </format>
    <format dxfId="11">
      <pivotArea dataOnly="0" labelOnly="1" grandRow="1" outline="0" fieldPosition="0"/>
    </format>
    <format dxfId="10">
      <pivotArea type="topRight" dataOnly="0" labelOnly="1" outline="0" fieldPosition="0"/>
    </format>
    <format dxfId="9">
      <pivotArea outline="0" fieldPosition="0">
        <references count="1">
          <reference field="1" count="0" selected="0"/>
        </references>
      </pivotArea>
    </format>
  </format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 count="1" selected="0">
            <x v="0"/>
          </reference>
        </references>
      </pivotArea>
    </chartFormat>
    <chartFormat chart="0" format="2">
      <pivotArea type="data" outline="0" fieldPosition="0">
        <references count="2">
          <reference field="4294967294" count="1" selected="0">
            <x v="0"/>
          </reference>
          <reference field="1" count="1" selected="0">
            <x v="1"/>
          </reference>
        </references>
      </pivotArea>
    </chartFormat>
    <chartFormat chart="0" format="3">
      <pivotArea type="data" outline="0" fieldPosition="0">
        <references count="2">
          <reference field="4294967294" count="1" selected="0">
            <x v="0"/>
          </reference>
          <reference field="1" count="1" selected="0">
            <x v="2"/>
          </reference>
        </references>
      </pivotArea>
    </chartFormat>
  </chart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6"/>
  <sheetViews>
    <sheetView workbookViewId="0">
      <selection activeCell="B155" sqref="B155"/>
    </sheetView>
  </sheetViews>
  <sheetFormatPr defaultRowHeight="15" x14ac:dyDescent="0.25"/>
  <sheetData>
    <row r="1" spans="1:2" x14ac:dyDescent="0.25">
      <c r="A1" t="s">
        <v>5</v>
      </c>
    </row>
    <row r="3" spans="1:2" x14ac:dyDescent="0.25">
      <c r="A3" t="s">
        <v>6</v>
      </c>
    </row>
    <row r="4" spans="1:2" x14ac:dyDescent="0.25">
      <c r="A4">
        <v>2</v>
      </c>
      <c r="B4">
        <v>741</v>
      </c>
    </row>
    <row r="5" spans="1:2" x14ac:dyDescent="0.25">
      <c r="A5">
        <v>2</v>
      </c>
      <c r="B5">
        <v>806</v>
      </c>
    </row>
    <row r="6" spans="1:2" x14ac:dyDescent="0.25">
      <c r="A6">
        <v>3</v>
      </c>
      <c r="B6">
        <v>806</v>
      </c>
    </row>
    <row r="7" spans="1:2" x14ac:dyDescent="0.25">
      <c r="A7">
        <v>3</v>
      </c>
      <c r="B7">
        <v>827</v>
      </c>
    </row>
    <row r="8" spans="1:2" x14ac:dyDescent="0.25">
      <c r="A8">
        <v>1</v>
      </c>
      <c r="B8">
        <v>827</v>
      </c>
    </row>
    <row r="9" spans="1:2" x14ac:dyDescent="0.25">
      <c r="A9">
        <v>3</v>
      </c>
      <c r="B9">
        <v>827</v>
      </c>
    </row>
    <row r="10" spans="1:2" x14ac:dyDescent="0.25">
      <c r="A10">
        <v>3</v>
      </c>
      <c r="B10">
        <v>851.5</v>
      </c>
    </row>
    <row r="11" spans="1:2" x14ac:dyDescent="0.25">
      <c r="A11">
        <v>2</v>
      </c>
      <c r="B11">
        <v>851.5</v>
      </c>
    </row>
    <row r="12" spans="1:2" x14ac:dyDescent="0.25">
      <c r="A12">
        <v>2</v>
      </c>
      <c r="B12">
        <v>908</v>
      </c>
    </row>
    <row r="13" spans="1:2" x14ac:dyDescent="0.25">
      <c r="A13">
        <v>2</v>
      </c>
      <c r="B13">
        <v>851.5</v>
      </c>
    </row>
    <row r="14" spans="1:2" x14ac:dyDescent="0.25">
      <c r="A14">
        <v>1</v>
      </c>
      <c r="B14">
        <v>851.5</v>
      </c>
    </row>
    <row r="15" spans="1:2" x14ac:dyDescent="0.25">
      <c r="A15">
        <v>1</v>
      </c>
      <c r="B15">
        <v>806</v>
      </c>
    </row>
    <row r="16" spans="1:2" x14ac:dyDescent="0.25">
      <c r="A16">
        <v>2</v>
      </c>
      <c r="B16">
        <v>806</v>
      </c>
    </row>
    <row r="17" spans="1:2" x14ac:dyDescent="0.25">
      <c r="A17">
        <v>1</v>
      </c>
      <c r="B17">
        <v>669.5</v>
      </c>
    </row>
    <row r="18" spans="1:2" x14ac:dyDescent="0.25">
      <c r="A18">
        <v>3</v>
      </c>
      <c r="B18">
        <v>669.5</v>
      </c>
    </row>
    <row r="19" spans="1:2" x14ac:dyDescent="0.25">
      <c r="A19">
        <v>1</v>
      </c>
      <c r="B19">
        <v>737.75</v>
      </c>
    </row>
    <row r="20" spans="1:2" x14ac:dyDescent="0.25">
      <c r="A20">
        <v>3</v>
      </c>
      <c r="B20">
        <v>737.75</v>
      </c>
    </row>
    <row r="21" spans="1:2" x14ac:dyDescent="0.25">
      <c r="A21">
        <v>1</v>
      </c>
      <c r="B21">
        <v>919.75</v>
      </c>
    </row>
    <row r="22" spans="1:2" x14ac:dyDescent="0.25">
      <c r="A22">
        <v>3</v>
      </c>
      <c r="B22">
        <v>919.75</v>
      </c>
    </row>
    <row r="23" spans="1:2" x14ac:dyDescent="0.25">
      <c r="A23">
        <v>1</v>
      </c>
      <c r="B23">
        <v>988</v>
      </c>
    </row>
    <row r="24" spans="1:2" x14ac:dyDescent="0.25">
      <c r="A24">
        <v>3</v>
      </c>
      <c r="B24">
        <v>988</v>
      </c>
    </row>
    <row r="26" spans="1:2" x14ac:dyDescent="0.25">
      <c r="A26" t="s">
        <v>7</v>
      </c>
    </row>
    <row r="27" spans="1:2" x14ac:dyDescent="0.25">
      <c r="A27">
        <v>2</v>
      </c>
      <c r="B27">
        <v>741</v>
      </c>
    </row>
    <row r="28" spans="1:2" x14ac:dyDescent="0.25">
      <c r="A28">
        <v>2</v>
      </c>
      <c r="B28">
        <v>806</v>
      </c>
    </row>
    <row r="29" spans="1:2" x14ac:dyDescent="0.25">
      <c r="A29">
        <v>3</v>
      </c>
      <c r="B29">
        <v>806</v>
      </c>
    </row>
    <row r="30" spans="1:2" x14ac:dyDescent="0.25">
      <c r="A30">
        <v>3</v>
      </c>
      <c r="B30">
        <v>827</v>
      </c>
    </row>
    <row r="31" spans="1:2" x14ac:dyDescent="0.25">
      <c r="A31">
        <v>1</v>
      </c>
      <c r="B31">
        <v>827</v>
      </c>
    </row>
    <row r="32" spans="1:2" x14ac:dyDescent="0.25">
      <c r="A32">
        <v>3</v>
      </c>
      <c r="B32">
        <v>827</v>
      </c>
    </row>
    <row r="33" spans="1:2" x14ac:dyDescent="0.25">
      <c r="A33">
        <v>3</v>
      </c>
      <c r="B33">
        <v>851.5</v>
      </c>
    </row>
    <row r="34" spans="1:2" x14ac:dyDescent="0.25">
      <c r="A34">
        <v>2</v>
      </c>
      <c r="B34">
        <v>851.5</v>
      </c>
    </row>
    <row r="35" spans="1:2" x14ac:dyDescent="0.25">
      <c r="A35">
        <v>2</v>
      </c>
      <c r="B35">
        <v>908</v>
      </c>
    </row>
    <row r="36" spans="1:2" x14ac:dyDescent="0.25">
      <c r="A36">
        <v>2</v>
      </c>
      <c r="B36">
        <v>851.5</v>
      </c>
    </row>
    <row r="37" spans="1:2" x14ac:dyDescent="0.25">
      <c r="A37">
        <v>1</v>
      </c>
      <c r="B37">
        <v>851.5</v>
      </c>
    </row>
    <row r="38" spans="1:2" x14ac:dyDescent="0.25">
      <c r="A38">
        <v>1</v>
      </c>
      <c r="B38">
        <v>806</v>
      </c>
    </row>
    <row r="39" spans="1:2" x14ac:dyDescent="0.25">
      <c r="A39">
        <v>2</v>
      </c>
      <c r="B39">
        <v>806</v>
      </c>
    </row>
    <row r="40" spans="1:2" x14ac:dyDescent="0.25">
      <c r="A40">
        <v>1</v>
      </c>
      <c r="B40">
        <v>669.5</v>
      </c>
    </row>
    <row r="41" spans="1:2" x14ac:dyDescent="0.25">
      <c r="A41">
        <v>3</v>
      </c>
      <c r="B41">
        <v>669.5</v>
      </c>
    </row>
    <row r="42" spans="1:2" x14ac:dyDescent="0.25">
      <c r="A42">
        <v>1</v>
      </c>
      <c r="B42">
        <v>737.75</v>
      </c>
    </row>
    <row r="43" spans="1:2" x14ac:dyDescent="0.25">
      <c r="A43">
        <v>3</v>
      </c>
      <c r="B43">
        <v>737.75</v>
      </c>
    </row>
    <row r="44" spans="1:2" x14ac:dyDescent="0.25">
      <c r="A44">
        <v>1</v>
      </c>
      <c r="B44">
        <v>919.75</v>
      </c>
    </row>
    <row r="45" spans="1:2" x14ac:dyDescent="0.25">
      <c r="A45">
        <v>3</v>
      </c>
      <c r="B45">
        <v>919.75</v>
      </c>
    </row>
    <row r="46" spans="1:2" x14ac:dyDescent="0.25">
      <c r="A46">
        <v>1</v>
      </c>
      <c r="B46">
        <v>988</v>
      </c>
    </row>
    <row r="47" spans="1:2" x14ac:dyDescent="0.25">
      <c r="A47">
        <v>3</v>
      </c>
      <c r="B47">
        <v>988</v>
      </c>
    </row>
    <row r="49" spans="1:2" x14ac:dyDescent="0.25">
      <c r="A49" t="s">
        <v>8</v>
      </c>
    </row>
    <row r="50" spans="1:2" x14ac:dyDescent="0.25">
      <c r="A50">
        <v>741</v>
      </c>
      <c r="B50">
        <v>1</v>
      </c>
    </row>
    <row r="51" spans="1:2" x14ac:dyDescent="0.25">
      <c r="A51">
        <v>751</v>
      </c>
      <c r="B51">
        <v>1</v>
      </c>
    </row>
    <row r="52" spans="1:2" x14ac:dyDescent="0.25">
      <c r="A52">
        <v>757</v>
      </c>
      <c r="B52">
        <v>1</v>
      </c>
    </row>
    <row r="53" spans="1:2" x14ac:dyDescent="0.25">
      <c r="A53">
        <v>757</v>
      </c>
      <c r="B53">
        <v>2</v>
      </c>
    </row>
    <row r="54" spans="1:2" x14ac:dyDescent="0.25">
      <c r="A54">
        <v>760</v>
      </c>
      <c r="B54">
        <v>1</v>
      </c>
    </row>
    <row r="55" spans="1:2" x14ac:dyDescent="0.25">
      <c r="A55">
        <v>774</v>
      </c>
      <c r="B55">
        <v>1</v>
      </c>
    </row>
    <row r="56" spans="1:2" x14ac:dyDescent="0.25">
      <c r="A56">
        <v>775</v>
      </c>
      <c r="B56">
        <v>1</v>
      </c>
    </row>
    <row r="57" spans="1:2" x14ac:dyDescent="0.25">
      <c r="A57">
        <v>780</v>
      </c>
      <c r="B57">
        <v>1</v>
      </c>
    </row>
    <row r="58" spans="1:2" x14ac:dyDescent="0.25">
      <c r="A58">
        <v>784</v>
      </c>
      <c r="B58">
        <v>1</v>
      </c>
    </row>
    <row r="59" spans="1:2" x14ac:dyDescent="0.25">
      <c r="A59">
        <v>785</v>
      </c>
      <c r="B59">
        <v>1</v>
      </c>
    </row>
    <row r="60" spans="1:2" x14ac:dyDescent="0.25">
      <c r="A60">
        <v>790</v>
      </c>
      <c r="B60">
        <v>1</v>
      </c>
    </row>
    <row r="61" spans="1:2" x14ac:dyDescent="0.25">
      <c r="A61">
        <v>792</v>
      </c>
      <c r="B61">
        <v>1</v>
      </c>
    </row>
    <row r="62" spans="1:2" x14ac:dyDescent="0.25">
      <c r="A62">
        <v>798</v>
      </c>
      <c r="B62">
        <v>1</v>
      </c>
    </row>
    <row r="63" spans="1:2" x14ac:dyDescent="0.25">
      <c r="A63">
        <v>799</v>
      </c>
      <c r="B63">
        <v>1</v>
      </c>
    </row>
    <row r="64" spans="1:2" x14ac:dyDescent="0.25">
      <c r="A64">
        <v>799</v>
      </c>
      <c r="B64">
        <v>2</v>
      </c>
    </row>
    <row r="65" spans="1:2" x14ac:dyDescent="0.25">
      <c r="A65">
        <v>800</v>
      </c>
      <c r="B65">
        <v>1</v>
      </c>
    </row>
    <row r="66" spans="1:2" x14ac:dyDescent="0.25">
      <c r="A66">
        <v>802</v>
      </c>
      <c r="B66">
        <v>1</v>
      </c>
    </row>
    <row r="67" spans="1:2" x14ac:dyDescent="0.25">
      <c r="A67">
        <v>803</v>
      </c>
      <c r="B67">
        <v>1</v>
      </c>
    </row>
    <row r="68" spans="1:2" x14ac:dyDescent="0.25">
      <c r="A68">
        <v>804</v>
      </c>
      <c r="B68">
        <v>1</v>
      </c>
    </row>
    <row r="69" spans="1:2" x14ac:dyDescent="0.25">
      <c r="A69">
        <v>806</v>
      </c>
      <c r="B69">
        <v>1</v>
      </c>
    </row>
    <row r="70" spans="1:2" x14ac:dyDescent="0.25">
      <c r="A70">
        <v>806</v>
      </c>
      <c r="B70">
        <v>2</v>
      </c>
    </row>
    <row r="71" spans="1:2" x14ac:dyDescent="0.25">
      <c r="A71">
        <v>809</v>
      </c>
      <c r="B71">
        <v>1</v>
      </c>
    </row>
    <row r="72" spans="1:2" x14ac:dyDescent="0.25">
      <c r="A72">
        <v>812</v>
      </c>
      <c r="B72">
        <v>1</v>
      </c>
    </row>
    <row r="73" spans="1:2" x14ac:dyDescent="0.25">
      <c r="A73">
        <v>815</v>
      </c>
      <c r="B73">
        <v>1</v>
      </c>
    </row>
    <row r="74" spans="1:2" x14ac:dyDescent="0.25">
      <c r="A74">
        <v>815</v>
      </c>
      <c r="B74">
        <v>2</v>
      </c>
    </row>
    <row r="75" spans="1:2" x14ac:dyDescent="0.25">
      <c r="A75">
        <v>815</v>
      </c>
      <c r="B75">
        <v>3</v>
      </c>
    </row>
    <row r="76" spans="1:2" x14ac:dyDescent="0.25">
      <c r="A76">
        <v>816</v>
      </c>
      <c r="B76">
        <v>1</v>
      </c>
    </row>
    <row r="77" spans="1:2" x14ac:dyDescent="0.25">
      <c r="A77">
        <v>816</v>
      </c>
      <c r="B77">
        <v>2</v>
      </c>
    </row>
    <row r="78" spans="1:2" x14ac:dyDescent="0.25">
      <c r="A78">
        <v>817</v>
      </c>
      <c r="B78">
        <v>1</v>
      </c>
    </row>
    <row r="79" spans="1:2" x14ac:dyDescent="0.25">
      <c r="A79">
        <v>817</v>
      </c>
      <c r="B79">
        <v>2</v>
      </c>
    </row>
    <row r="80" spans="1:2" x14ac:dyDescent="0.25">
      <c r="A80">
        <v>817</v>
      </c>
      <c r="B80">
        <v>3</v>
      </c>
    </row>
    <row r="81" spans="1:2" x14ac:dyDescent="0.25">
      <c r="A81">
        <v>818</v>
      </c>
      <c r="B81">
        <v>1</v>
      </c>
    </row>
    <row r="82" spans="1:2" x14ac:dyDescent="0.25">
      <c r="A82">
        <v>819</v>
      </c>
      <c r="B82">
        <v>1</v>
      </c>
    </row>
    <row r="83" spans="1:2" x14ac:dyDescent="0.25">
      <c r="A83">
        <v>819</v>
      </c>
      <c r="B83">
        <v>2</v>
      </c>
    </row>
    <row r="84" spans="1:2" x14ac:dyDescent="0.25">
      <c r="A84">
        <v>821</v>
      </c>
      <c r="B84">
        <v>1</v>
      </c>
    </row>
    <row r="85" spans="1:2" x14ac:dyDescent="0.25">
      <c r="A85">
        <v>822</v>
      </c>
      <c r="B85">
        <v>1</v>
      </c>
    </row>
    <row r="86" spans="1:2" x14ac:dyDescent="0.25">
      <c r="A86">
        <v>823</v>
      </c>
      <c r="B86">
        <v>1</v>
      </c>
    </row>
    <row r="87" spans="1:2" x14ac:dyDescent="0.25">
      <c r="A87">
        <v>826</v>
      </c>
      <c r="B87">
        <v>1</v>
      </c>
    </row>
    <row r="88" spans="1:2" x14ac:dyDescent="0.25">
      <c r="A88">
        <v>827</v>
      </c>
      <c r="B88">
        <v>1</v>
      </c>
    </row>
    <row r="89" spans="1:2" x14ac:dyDescent="0.25">
      <c r="A89">
        <v>827</v>
      </c>
      <c r="B89">
        <v>2</v>
      </c>
    </row>
    <row r="90" spans="1:2" x14ac:dyDescent="0.25">
      <c r="A90">
        <v>827</v>
      </c>
      <c r="B90">
        <v>3</v>
      </c>
    </row>
    <row r="91" spans="1:2" x14ac:dyDescent="0.25">
      <c r="A91">
        <v>828</v>
      </c>
      <c r="B91">
        <v>1</v>
      </c>
    </row>
    <row r="92" spans="1:2" x14ac:dyDescent="0.25">
      <c r="A92">
        <v>830</v>
      </c>
      <c r="B92">
        <v>1</v>
      </c>
    </row>
    <row r="93" spans="1:2" x14ac:dyDescent="0.25">
      <c r="A93">
        <v>831</v>
      </c>
      <c r="B93">
        <v>1</v>
      </c>
    </row>
    <row r="94" spans="1:2" x14ac:dyDescent="0.25">
      <c r="A94">
        <v>832</v>
      </c>
      <c r="B94">
        <v>1</v>
      </c>
    </row>
    <row r="95" spans="1:2" x14ac:dyDescent="0.25">
      <c r="A95">
        <v>835</v>
      </c>
      <c r="B95">
        <v>1</v>
      </c>
    </row>
    <row r="96" spans="1:2" x14ac:dyDescent="0.25">
      <c r="A96">
        <v>836</v>
      </c>
      <c r="B96">
        <v>1</v>
      </c>
    </row>
    <row r="97" spans="1:2" x14ac:dyDescent="0.25">
      <c r="A97">
        <v>837</v>
      </c>
      <c r="B97">
        <v>1</v>
      </c>
    </row>
    <row r="98" spans="1:2" x14ac:dyDescent="0.25">
      <c r="A98">
        <v>838</v>
      </c>
      <c r="B98">
        <v>1</v>
      </c>
    </row>
    <row r="99" spans="1:2" x14ac:dyDescent="0.25">
      <c r="A99">
        <v>839</v>
      </c>
      <c r="B99">
        <v>1</v>
      </c>
    </row>
    <row r="100" spans="1:2" x14ac:dyDescent="0.25">
      <c r="A100">
        <v>842</v>
      </c>
      <c r="B100">
        <v>1</v>
      </c>
    </row>
    <row r="101" spans="1:2" x14ac:dyDescent="0.25">
      <c r="A101">
        <v>842</v>
      </c>
      <c r="B101">
        <v>2</v>
      </c>
    </row>
    <row r="102" spans="1:2" x14ac:dyDescent="0.25">
      <c r="A102">
        <v>842</v>
      </c>
      <c r="B102">
        <v>3</v>
      </c>
    </row>
    <row r="103" spans="1:2" x14ac:dyDescent="0.25">
      <c r="A103">
        <v>844</v>
      </c>
      <c r="B103">
        <v>1</v>
      </c>
    </row>
    <row r="104" spans="1:2" x14ac:dyDescent="0.25">
      <c r="A104">
        <v>845</v>
      </c>
      <c r="B104">
        <v>1</v>
      </c>
    </row>
    <row r="105" spans="1:2" x14ac:dyDescent="0.25">
      <c r="A105">
        <v>846</v>
      </c>
      <c r="B105">
        <v>1</v>
      </c>
    </row>
    <row r="106" spans="1:2" x14ac:dyDescent="0.25">
      <c r="A106">
        <v>847</v>
      </c>
      <c r="B106">
        <v>1</v>
      </c>
    </row>
    <row r="107" spans="1:2" x14ac:dyDescent="0.25">
      <c r="A107">
        <v>848</v>
      </c>
      <c r="B107">
        <v>1</v>
      </c>
    </row>
    <row r="108" spans="1:2" x14ac:dyDescent="0.25">
      <c r="A108">
        <v>849</v>
      </c>
      <c r="B108">
        <v>1</v>
      </c>
    </row>
    <row r="109" spans="1:2" x14ac:dyDescent="0.25">
      <c r="A109">
        <v>851</v>
      </c>
      <c r="B109">
        <v>1</v>
      </c>
    </row>
    <row r="110" spans="1:2" x14ac:dyDescent="0.25">
      <c r="A110">
        <v>853</v>
      </c>
      <c r="B110">
        <v>1</v>
      </c>
    </row>
    <row r="111" spans="1:2" x14ac:dyDescent="0.25">
      <c r="A111">
        <v>856</v>
      </c>
      <c r="B111">
        <v>1</v>
      </c>
    </row>
    <row r="112" spans="1:2" x14ac:dyDescent="0.25">
      <c r="A112">
        <v>857</v>
      </c>
      <c r="B112">
        <v>1</v>
      </c>
    </row>
    <row r="113" spans="1:2" x14ac:dyDescent="0.25">
      <c r="A113">
        <v>857</v>
      </c>
      <c r="B113">
        <v>2</v>
      </c>
    </row>
    <row r="114" spans="1:2" x14ac:dyDescent="0.25">
      <c r="A114">
        <v>858</v>
      </c>
      <c r="B114">
        <v>1</v>
      </c>
    </row>
    <row r="115" spans="1:2" x14ac:dyDescent="0.25">
      <c r="A115">
        <v>859</v>
      </c>
      <c r="B115">
        <v>1</v>
      </c>
    </row>
    <row r="116" spans="1:2" x14ac:dyDescent="0.25">
      <c r="A116">
        <v>859</v>
      </c>
      <c r="B116">
        <v>2</v>
      </c>
    </row>
    <row r="117" spans="1:2" x14ac:dyDescent="0.25">
      <c r="A117">
        <v>864</v>
      </c>
      <c r="B117">
        <v>1</v>
      </c>
    </row>
    <row r="118" spans="1:2" x14ac:dyDescent="0.25">
      <c r="A118">
        <v>865</v>
      </c>
      <c r="B118">
        <v>1</v>
      </c>
    </row>
    <row r="119" spans="1:2" x14ac:dyDescent="0.25">
      <c r="A119">
        <v>866</v>
      </c>
      <c r="B119">
        <v>1</v>
      </c>
    </row>
    <row r="120" spans="1:2" x14ac:dyDescent="0.25">
      <c r="A120">
        <v>866</v>
      </c>
      <c r="B120">
        <v>2</v>
      </c>
    </row>
    <row r="121" spans="1:2" x14ac:dyDescent="0.25">
      <c r="A121">
        <v>869</v>
      </c>
      <c r="B121">
        <v>1</v>
      </c>
    </row>
    <row r="122" spans="1:2" x14ac:dyDescent="0.25">
      <c r="A122">
        <v>870</v>
      </c>
      <c r="B122">
        <v>1</v>
      </c>
    </row>
    <row r="123" spans="1:2" x14ac:dyDescent="0.25">
      <c r="A123">
        <v>873</v>
      </c>
      <c r="B123">
        <v>1</v>
      </c>
    </row>
    <row r="124" spans="1:2" x14ac:dyDescent="0.25">
      <c r="A124">
        <v>874</v>
      </c>
      <c r="B124">
        <v>1</v>
      </c>
    </row>
    <row r="125" spans="1:2" x14ac:dyDescent="0.25">
      <c r="A125">
        <v>882</v>
      </c>
      <c r="B125">
        <v>1</v>
      </c>
    </row>
    <row r="126" spans="1:2" x14ac:dyDescent="0.25">
      <c r="A126">
        <v>883</v>
      </c>
      <c r="B126">
        <v>1</v>
      </c>
    </row>
    <row r="127" spans="1:2" x14ac:dyDescent="0.25">
      <c r="A127">
        <v>885</v>
      </c>
      <c r="B127">
        <v>1</v>
      </c>
    </row>
    <row r="128" spans="1:2" x14ac:dyDescent="0.25">
      <c r="A128">
        <v>895</v>
      </c>
      <c r="B128">
        <v>1</v>
      </c>
    </row>
    <row r="129" spans="1:2" x14ac:dyDescent="0.25">
      <c r="A129">
        <v>908</v>
      </c>
      <c r="B129">
        <v>1</v>
      </c>
    </row>
    <row r="131" spans="1:2" x14ac:dyDescent="0.25">
      <c r="A131" t="s">
        <v>9</v>
      </c>
    </row>
    <row r="132" spans="1:2" x14ac:dyDescent="0.25">
      <c r="A132">
        <v>2</v>
      </c>
      <c r="B132">
        <v>741</v>
      </c>
    </row>
    <row r="133" spans="1:2" x14ac:dyDescent="0.25">
      <c r="A133">
        <v>2</v>
      </c>
      <c r="B133">
        <v>806</v>
      </c>
    </row>
    <row r="134" spans="1:2" x14ac:dyDescent="0.25">
      <c r="A134">
        <v>3</v>
      </c>
      <c r="B134">
        <v>806</v>
      </c>
    </row>
    <row r="135" spans="1:2" x14ac:dyDescent="0.25">
      <c r="A135">
        <v>3</v>
      </c>
      <c r="B135">
        <v>827</v>
      </c>
    </row>
    <row r="136" spans="1:2" x14ac:dyDescent="0.25">
      <c r="A136">
        <v>1</v>
      </c>
      <c r="B136">
        <v>827</v>
      </c>
    </row>
    <row r="137" spans="1:2" x14ac:dyDescent="0.25">
      <c r="A137">
        <v>3</v>
      </c>
      <c r="B137">
        <v>827</v>
      </c>
    </row>
    <row r="138" spans="1:2" x14ac:dyDescent="0.25">
      <c r="A138">
        <v>3</v>
      </c>
      <c r="B138">
        <v>851.5</v>
      </c>
    </row>
    <row r="139" spans="1:2" x14ac:dyDescent="0.25">
      <c r="A139">
        <v>2</v>
      </c>
      <c r="B139">
        <v>851.5</v>
      </c>
    </row>
    <row r="140" spans="1:2" x14ac:dyDescent="0.25">
      <c r="A140">
        <v>2</v>
      </c>
      <c r="B140">
        <v>895</v>
      </c>
    </row>
    <row r="141" spans="1:2" x14ac:dyDescent="0.25">
      <c r="A141">
        <v>2</v>
      </c>
      <c r="B141">
        <v>851.5</v>
      </c>
    </row>
    <row r="142" spans="1:2" x14ac:dyDescent="0.25">
      <c r="A142">
        <v>1</v>
      </c>
      <c r="B142">
        <v>851.5</v>
      </c>
    </row>
    <row r="143" spans="1:2" x14ac:dyDescent="0.25">
      <c r="A143">
        <v>1</v>
      </c>
      <c r="B143">
        <v>806</v>
      </c>
    </row>
    <row r="144" spans="1:2" x14ac:dyDescent="0.25">
      <c r="A144">
        <v>2</v>
      </c>
      <c r="B144">
        <v>806</v>
      </c>
    </row>
    <row r="145" spans="1:2" x14ac:dyDescent="0.25">
      <c r="A145">
        <v>1</v>
      </c>
      <c r="B145">
        <v>669.5</v>
      </c>
    </row>
    <row r="146" spans="1:2" x14ac:dyDescent="0.25">
      <c r="A146">
        <v>3</v>
      </c>
      <c r="B146">
        <v>669.5</v>
      </c>
    </row>
    <row r="147" spans="1:2" x14ac:dyDescent="0.25">
      <c r="A147">
        <v>1</v>
      </c>
      <c r="B147">
        <v>737.75</v>
      </c>
    </row>
    <row r="148" spans="1:2" x14ac:dyDescent="0.25">
      <c r="A148">
        <v>3</v>
      </c>
      <c r="B148">
        <v>737.75</v>
      </c>
    </row>
    <row r="149" spans="1:2" x14ac:dyDescent="0.25">
      <c r="A149">
        <v>1</v>
      </c>
      <c r="B149">
        <v>919.75</v>
      </c>
    </row>
    <row r="150" spans="1:2" x14ac:dyDescent="0.25">
      <c r="A150">
        <v>3</v>
      </c>
      <c r="B150">
        <v>919.75</v>
      </c>
    </row>
    <row r="151" spans="1:2" x14ac:dyDescent="0.25">
      <c r="A151">
        <v>1</v>
      </c>
      <c r="B151">
        <v>988</v>
      </c>
    </row>
    <row r="152" spans="1:2" x14ac:dyDescent="0.25">
      <c r="A152">
        <v>3</v>
      </c>
      <c r="B152">
        <v>988</v>
      </c>
    </row>
    <row r="153" spans="1:2" x14ac:dyDescent="0.25">
      <c r="A153">
        <v>1.8</v>
      </c>
      <c r="B153">
        <v>980</v>
      </c>
    </row>
    <row r="154" spans="1:2" x14ac:dyDescent="0.25">
      <c r="A154">
        <v>1.8</v>
      </c>
      <c r="B154">
        <v>1008</v>
      </c>
    </row>
    <row r="156" spans="1:2" x14ac:dyDescent="0.25">
      <c r="A156" t="s">
        <v>10</v>
      </c>
    </row>
    <row r="157" spans="1:2" x14ac:dyDescent="0.25">
      <c r="A157">
        <v>741</v>
      </c>
      <c r="B157">
        <v>1</v>
      </c>
    </row>
    <row r="158" spans="1:2" x14ac:dyDescent="0.25">
      <c r="A158">
        <v>751</v>
      </c>
      <c r="B158">
        <v>1</v>
      </c>
    </row>
    <row r="159" spans="1:2" x14ac:dyDescent="0.25">
      <c r="A159">
        <v>757</v>
      </c>
      <c r="B159">
        <v>1</v>
      </c>
    </row>
    <row r="160" spans="1:2" x14ac:dyDescent="0.25">
      <c r="A160">
        <v>757</v>
      </c>
      <c r="B160">
        <v>2</v>
      </c>
    </row>
    <row r="161" spans="1:2" x14ac:dyDescent="0.25">
      <c r="A161">
        <v>760</v>
      </c>
      <c r="B161">
        <v>1</v>
      </c>
    </row>
    <row r="162" spans="1:2" x14ac:dyDescent="0.25">
      <c r="A162">
        <v>774</v>
      </c>
      <c r="B162">
        <v>1</v>
      </c>
    </row>
    <row r="163" spans="1:2" x14ac:dyDescent="0.25">
      <c r="A163">
        <v>775</v>
      </c>
      <c r="B163">
        <v>1</v>
      </c>
    </row>
    <row r="164" spans="1:2" x14ac:dyDescent="0.25">
      <c r="A164">
        <v>780</v>
      </c>
      <c r="B164">
        <v>1</v>
      </c>
    </row>
    <row r="165" spans="1:2" x14ac:dyDescent="0.25">
      <c r="A165">
        <v>784</v>
      </c>
      <c r="B165">
        <v>1</v>
      </c>
    </row>
    <row r="166" spans="1:2" x14ac:dyDescent="0.25">
      <c r="A166">
        <v>785</v>
      </c>
      <c r="B166">
        <v>1</v>
      </c>
    </row>
    <row r="167" spans="1:2" x14ac:dyDescent="0.25">
      <c r="A167">
        <v>790</v>
      </c>
      <c r="B167">
        <v>1</v>
      </c>
    </row>
    <row r="168" spans="1:2" x14ac:dyDescent="0.25">
      <c r="A168">
        <v>792</v>
      </c>
      <c r="B168">
        <v>1</v>
      </c>
    </row>
    <row r="169" spans="1:2" x14ac:dyDescent="0.25">
      <c r="A169">
        <v>798</v>
      </c>
      <c r="B169">
        <v>1</v>
      </c>
    </row>
    <row r="170" spans="1:2" x14ac:dyDescent="0.25">
      <c r="A170">
        <v>799</v>
      </c>
      <c r="B170">
        <v>1</v>
      </c>
    </row>
    <row r="171" spans="1:2" x14ac:dyDescent="0.25">
      <c r="A171">
        <v>799</v>
      </c>
      <c r="B171">
        <v>2</v>
      </c>
    </row>
    <row r="172" spans="1:2" x14ac:dyDescent="0.25">
      <c r="A172">
        <v>800</v>
      </c>
      <c r="B172">
        <v>1</v>
      </c>
    </row>
    <row r="173" spans="1:2" x14ac:dyDescent="0.25">
      <c r="A173">
        <v>802</v>
      </c>
      <c r="B173">
        <v>1</v>
      </c>
    </row>
    <row r="174" spans="1:2" x14ac:dyDescent="0.25">
      <c r="A174">
        <v>803</v>
      </c>
      <c r="B174">
        <v>1</v>
      </c>
    </row>
    <row r="175" spans="1:2" x14ac:dyDescent="0.25">
      <c r="A175">
        <v>804</v>
      </c>
      <c r="B175">
        <v>1</v>
      </c>
    </row>
    <row r="176" spans="1:2" x14ac:dyDescent="0.25">
      <c r="A176">
        <v>806</v>
      </c>
      <c r="B176">
        <v>1</v>
      </c>
    </row>
    <row r="177" spans="1:2" x14ac:dyDescent="0.25">
      <c r="A177">
        <v>806</v>
      </c>
      <c r="B177">
        <v>2</v>
      </c>
    </row>
    <row r="178" spans="1:2" x14ac:dyDescent="0.25">
      <c r="A178">
        <v>809</v>
      </c>
      <c r="B178">
        <v>1</v>
      </c>
    </row>
    <row r="179" spans="1:2" x14ac:dyDescent="0.25">
      <c r="A179">
        <v>812</v>
      </c>
      <c r="B179">
        <v>1</v>
      </c>
    </row>
    <row r="180" spans="1:2" x14ac:dyDescent="0.25">
      <c r="A180">
        <v>815</v>
      </c>
      <c r="B180">
        <v>1</v>
      </c>
    </row>
    <row r="181" spans="1:2" x14ac:dyDescent="0.25">
      <c r="A181">
        <v>815</v>
      </c>
      <c r="B181">
        <v>2</v>
      </c>
    </row>
    <row r="182" spans="1:2" x14ac:dyDescent="0.25">
      <c r="A182">
        <v>815</v>
      </c>
      <c r="B182">
        <v>3</v>
      </c>
    </row>
    <row r="183" spans="1:2" x14ac:dyDescent="0.25">
      <c r="A183">
        <v>816</v>
      </c>
      <c r="B183">
        <v>1</v>
      </c>
    </row>
    <row r="184" spans="1:2" x14ac:dyDescent="0.25">
      <c r="A184">
        <v>816</v>
      </c>
      <c r="B184">
        <v>2</v>
      </c>
    </row>
    <row r="185" spans="1:2" x14ac:dyDescent="0.25">
      <c r="A185">
        <v>817</v>
      </c>
      <c r="B185">
        <v>1</v>
      </c>
    </row>
    <row r="186" spans="1:2" x14ac:dyDescent="0.25">
      <c r="A186">
        <v>817</v>
      </c>
      <c r="B186">
        <v>2</v>
      </c>
    </row>
    <row r="187" spans="1:2" x14ac:dyDescent="0.25">
      <c r="A187">
        <v>817</v>
      </c>
      <c r="B187">
        <v>3</v>
      </c>
    </row>
    <row r="188" spans="1:2" x14ac:dyDescent="0.25">
      <c r="A188">
        <v>818</v>
      </c>
      <c r="B188">
        <v>1</v>
      </c>
    </row>
    <row r="189" spans="1:2" x14ac:dyDescent="0.25">
      <c r="A189">
        <v>819</v>
      </c>
      <c r="B189">
        <v>1</v>
      </c>
    </row>
    <row r="190" spans="1:2" x14ac:dyDescent="0.25">
      <c r="A190">
        <v>819</v>
      </c>
      <c r="B190">
        <v>2</v>
      </c>
    </row>
    <row r="191" spans="1:2" x14ac:dyDescent="0.25">
      <c r="A191">
        <v>821</v>
      </c>
      <c r="B191">
        <v>1</v>
      </c>
    </row>
    <row r="192" spans="1:2" x14ac:dyDescent="0.25">
      <c r="A192">
        <v>822</v>
      </c>
      <c r="B192">
        <v>1</v>
      </c>
    </row>
    <row r="193" spans="1:2" x14ac:dyDescent="0.25">
      <c r="A193">
        <v>823</v>
      </c>
      <c r="B193">
        <v>1</v>
      </c>
    </row>
    <row r="194" spans="1:2" x14ac:dyDescent="0.25">
      <c r="A194">
        <v>826</v>
      </c>
      <c r="B194">
        <v>1</v>
      </c>
    </row>
    <row r="195" spans="1:2" x14ac:dyDescent="0.25">
      <c r="A195">
        <v>827</v>
      </c>
      <c r="B195">
        <v>1</v>
      </c>
    </row>
    <row r="196" spans="1:2" x14ac:dyDescent="0.25">
      <c r="A196">
        <v>827</v>
      </c>
      <c r="B196">
        <v>2</v>
      </c>
    </row>
    <row r="197" spans="1:2" x14ac:dyDescent="0.25">
      <c r="A197">
        <v>827</v>
      </c>
      <c r="B197">
        <v>3</v>
      </c>
    </row>
    <row r="198" spans="1:2" x14ac:dyDescent="0.25">
      <c r="A198">
        <v>828</v>
      </c>
      <c r="B198">
        <v>1</v>
      </c>
    </row>
    <row r="199" spans="1:2" x14ac:dyDescent="0.25">
      <c r="A199">
        <v>830</v>
      </c>
      <c r="B199">
        <v>1</v>
      </c>
    </row>
    <row r="200" spans="1:2" x14ac:dyDescent="0.25">
      <c r="A200">
        <v>831</v>
      </c>
      <c r="B200">
        <v>1</v>
      </c>
    </row>
    <row r="201" spans="1:2" x14ac:dyDescent="0.25">
      <c r="A201">
        <v>832</v>
      </c>
      <c r="B201">
        <v>1</v>
      </c>
    </row>
    <row r="202" spans="1:2" x14ac:dyDescent="0.25">
      <c r="A202">
        <v>835</v>
      </c>
      <c r="B202">
        <v>1</v>
      </c>
    </row>
    <row r="203" spans="1:2" x14ac:dyDescent="0.25">
      <c r="A203">
        <v>836</v>
      </c>
      <c r="B203">
        <v>1</v>
      </c>
    </row>
    <row r="204" spans="1:2" x14ac:dyDescent="0.25">
      <c r="A204">
        <v>837</v>
      </c>
      <c r="B204">
        <v>1</v>
      </c>
    </row>
    <row r="205" spans="1:2" x14ac:dyDescent="0.25">
      <c r="A205">
        <v>838</v>
      </c>
      <c r="B205">
        <v>1</v>
      </c>
    </row>
    <row r="206" spans="1:2" x14ac:dyDescent="0.25">
      <c r="A206">
        <v>839</v>
      </c>
      <c r="B206">
        <v>1</v>
      </c>
    </row>
    <row r="207" spans="1:2" x14ac:dyDescent="0.25">
      <c r="A207">
        <v>842</v>
      </c>
      <c r="B207">
        <v>1</v>
      </c>
    </row>
    <row r="208" spans="1:2" x14ac:dyDescent="0.25">
      <c r="A208">
        <v>842</v>
      </c>
      <c r="B208">
        <v>2</v>
      </c>
    </row>
    <row r="209" spans="1:2" x14ac:dyDescent="0.25">
      <c r="A209">
        <v>842</v>
      </c>
      <c r="B209">
        <v>3</v>
      </c>
    </row>
    <row r="210" spans="1:2" x14ac:dyDescent="0.25">
      <c r="A210">
        <v>844</v>
      </c>
      <c r="B210">
        <v>1</v>
      </c>
    </row>
    <row r="211" spans="1:2" x14ac:dyDescent="0.25">
      <c r="A211">
        <v>845</v>
      </c>
      <c r="B211">
        <v>1</v>
      </c>
    </row>
    <row r="212" spans="1:2" x14ac:dyDescent="0.25">
      <c r="A212">
        <v>846</v>
      </c>
      <c r="B212">
        <v>1</v>
      </c>
    </row>
    <row r="213" spans="1:2" x14ac:dyDescent="0.25">
      <c r="A213">
        <v>847</v>
      </c>
      <c r="B213">
        <v>1</v>
      </c>
    </row>
    <row r="214" spans="1:2" x14ac:dyDescent="0.25">
      <c r="A214">
        <v>848</v>
      </c>
      <c r="B214">
        <v>1</v>
      </c>
    </row>
    <row r="215" spans="1:2" x14ac:dyDescent="0.25">
      <c r="A215">
        <v>849</v>
      </c>
      <c r="B215">
        <v>1</v>
      </c>
    </row>
    <row r="216" spans="1:2" x14ac:dyDescent="0.25">
      <c r="A216">
        <v>851</v>
      </c>
      <c r="B216">
        <v>1</v>
      </c>
    </row>
    <row r="217" spans="1:2" x14ac:dyDescent="0.25">
      <c r="A217">
        <v>853</v>
      </c>
      <c r="B217">
        <v>1</v>
      </c>
    </row>
    <row r="218" spans="1:2" x14ac:dyDescent="0.25">
      <c r="A218">
        <v>856</v>
      </c>
      <c r="B218">
        <v>1</v>
      </c>
    </row>
    <row r="219" spans="1:2" x14ac:dyDescent="0.25">
      <c r="A219">
        <v>857</v>
      </c>
      <c r="B219">
        <v>1</v>
      </c>
    </row>
    <row r="220" spans="1:2" x14ac:dyDescent="0.25">
      <c r="A220">
        <v>857</v>
      </c>
      <c r="B220">
        <v>2</v>
      </c>
    </row>
    <row r="221" spans="1:2" x14ac:dyDescent="0.25">
      <c r="A221">
        <v>858</v>
      </c>
      <c r="B221">
        <v>1</v>
      </c>
    </row>
    <row r="222" spans="1:2" x14ac:dyDescent="0.25">
      <c r="A222">
        <v>859</v>
      </c>
      <c r="B222">
        <v>1</v>
      </c>
    </row>
    <row r="223" spans="1:2" x14ac:dyDescent="0.25">
      <c r="A223">
        <v>859</v>
      </c>
      <c r="B223">
        <v>2</v>
      </c>
    </row>
    <row r="224" spans="1:2" x14ac:dyDescent="0.25">
      <c r="A224">
        <v>864</v>
      </c>
      <c r="B224">
        <v>1</v>
      </c>
    </row>
    <row r="225" spans="1:2" x14ac:dyDescent="0.25">
      <c r="A225">
        <v>865</v>
      </c>
      <c r="B225">
        <v>1</v>
      </c>
    </row>
    <row r="226" spans="1:2" x14ac:dyDescent="0.25">
      <c r="A226">
        <v>866</v>
      </c>
      <c r="B226">
        <v>1</v>
      </c>
    </row>
    <row r="227" spans="1:2" x14ac:dyDescent="0.25">
      <c r="A227">
        <v>866</v>
      </c>
      <c r="B227">
        <v>2</v>
      </c>
    </row>
    <row r="228" spans="1:2" x14ac:dyDescent="0.25">
      <c r="A228">
        <v>869</v>
      </c>
      <c r="B228">
        <v>1</v>
      </c>
    </row>
    <row r="229" spans="1:2" x14ac:dyDescent="0.25">
      <c r="A229">
        <v>870</v>
      </c>
      <c r="B229">
        <v>1</v>
      </c>
    </row>
    <row r="230" spans="1:2" x14ac:dyDescent="0.25">
      <c r="A230">
        <v>874</v>
      </c>
      <c r="B230">
        <v>1</v>
      </c>
    </row>
    <row r="231" spans="1:2" x14ac:dyDescent="0.25">
      <c r="A231">
        <v>882</v>
      </c>
      <c r="B231">
        <v>1</v>
      </c>
    </row>
    <row r="232" spans="1:2" x14ac:dyDescent="0.25">
      <c r="A232">
        <v>883</v>
      </c>
      <c r="B232">
        <v>1</v>
      </c>
    </row>
    <row r="233" spans="1:2" x14ac:dyDescent="0.25">
      <c r="A233">
        <v>885</v>
      </c>
      <c r="B233">
        <v>1</v>
      </c>
    </row>
    <row r="234" spans="1:2" x14ac:dyDescent="0.25">
      <c r="A234">
        <v>895</v>
      </c>
      <c r="B234">
        <v>1</v>
      </c>
    </row>
    <row r="235" spans="1:2" x14ac:dyDescent="0.25">
      <c r="A235">
        <v>980</v>
      </c>
      <c r="B235">
        <v>1</v>
      </c>
    </row>
    <row r="236" spans="1:2" x14ac:dyDescent="0.25">
      <c r="A236">
        <v>1008</v>
      </c>
      <c r="B236">
        <v>1</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R83"/>
  <sheetViews>
    <sheetView topLeftCell="A64" zoomScaleNormal="125" workbookViewId="0">
      <selection activeCell="I72" sqref="I72"/>
    </sheetView>
  </sheetViews>
  <sheetFormatPr defaultRowHeight="15" x14ac:dyDescent="0.25"/>
  <cols>
    <col min="1" max="4" width="13.28515625" customWidth="1"/>
    <col min="5" max="5" width="12" customWidth="1"/>
    <col min="7" max="7" width="11.28515625" customWidth="1"/>
    <col min="8" max="10" width="8.85546875" customWidth="1"/>
    <col min="13" max="13" width="13.42578125" customWidth="1"/>
  </cols>
  <sheetData>
    <row r="2" spans="1:12" ht="15" customHeight="1" thickBot="1" x14ac:dyDescent="0.35">
      <c r="A2" s="40" t="s">
        <v>12</v>
      </c>
      <c r="B2" s="40"/>
      <c r="C2" s="40"/>
      <c r="D2" s="40"/>
      <c r="E2" s="40"/>
      <c r="F2" s="40"/>
      <c r="G2" s="40"/>
    </row>
    <row r="3" spans="1:12" ht="30.75" thickBot="1" x14ac:dyDescent="0.3">
      <c r="A3" s="3" t="s">
        <v>11</v>
      </c>
      <c r="B3" s="5" t="s">
        <v>17</v>
      </c>
      <c r="C3" s="4" t="s">
        <v>15</v>
      </c>
      <c r="D3" s="5" t="s">
        <v>16</v>
      </c>
      <c r="E3" s="4" t="s">
        <v>13</v>
      </c>
      <c r="F3" s="5" t="s">
        <v>0</v>
      </c>
      <c r="G3" s="4" t="s">
        <v>14</v>
      </c>
      <c r="H3" s="6" t="s">
        <v>1</v>
      </c>
    </row>
    <row r="4" spans="1:12" s="2" customFormat="1" x14ac:dyDescent="0.25">
      <c r="A4" s="1">
        <v>10</v>
      </c>
      <c r="B4" s="2" t="s">
        <v>3</v>
      </c>
      <c r="C4" s="2">
        <v>1</v>
      </c>
      <c r="D4" s="2">
        <v>14</v>
      </c>
      <c r="E4" s="2">
        <v>4646</v>
      </c>
      <c r="F4" s="2">
        <v>5</v>
      </c>
      <c r="G4" s="2">
        <v>54375</v>
      </c>
      <c r="H4" s="2">
        <v>11973</v>
      </c>
    </row>
    <row r="5" spans="1:12" s="2" customFormat="1" x14ac:dyDescent="0.25">
      <c r="A5" s="1">
        <v>396</v>
      </c>
      <c r="B5" s="2" t="s">
        <v>4</v>
      </c>
      <c r="C5" s="2">
        <v>0</v>
      </c>
      <c r="D5" s="2">
        <v>14</v>
      </c>
      <c r="E5" s="2">
        <v>1072</v>
      </c>
      <c r="F5" s="2">
        <v>2</v>
      </c>
      <c r="G5" s="2">
        <v>21858</v>
      </c>
      <c r="H5" s="2">
        <v>11969</v>
      </c>
    </row>
    <row r="6" spans="1:12" s="2" customFormat="1" x14ac:dyDescent="0.25">
      <c r="A6" s="1">
        <v>122</v>
      </c>
      <c r="B6" s="2" t="s">
        <v>2</v>
      </c>
      <c r="C6" s="2">
        <v>1</v>
      </c>
      <c r="D6" s="2">
        <v>55</v>
      </c>
      <c r="E6" s="2">
        <v>9394</v>
      </c>
      <c r="F6" s="2">
        <v>10</v>
      </c>
      <c r="G6" s="2">
        <v>116580</v>
      </c>
      <c r="H6" s="2">
        <v>11967</v>
      </c>
    </row>
    <row r="7" spans="1:12" s="2" customFormat="1" x14ac:dyDescent="0.25">
      <c r="A7" s="1">
        <v>751</v>
      </c>
      <c r="B7" s="2" t="s">
        <v>3</v>
      </c>
      <c r="C7" s="2">
        <v>0</v>
      </c>
      <c r="D7" s="2">
        <v>14</v>
      </c>
      <c r="E7" s="2">
        <v>1078</v>
      </c>
      <c r="F7" s="2">
        <v>2</v>
      </c>
      <c r="G7" s="2">
        <v>22444</v>
      </c>
      <c r="H7" s="2">
        <v>11948</v>
      </c>
    </row>
    <row r="8" spans="1:12" s="2" customFormat="1" x14ac:dyDescent="0.25">
      <c r="A8" s="1">
        <v>279</v>
      </c>
      <c r="B8" s="2" t="s">
        <v>2</v>
      </c>
      <c r="C8" s="2">
        <v>0</v>
      </c>
      <c r="D8" s="2">
        <v>55</v>
      </c>
      <c r="E8" s="2">
        <v>1008</v>
      </c>
      <c r="F8" s="2">
        <v>2</v>
      </c>
      <c r="G8" s="2">
        <v>22672</v>
      </c>
      <c r="H8" s="2">
        <v>11925</v>
      </c>
    </row>
    <row r="9" spans="1:12" s="2" customFormat="1" x14ac:dyDescent="0.25">
      <c r="A9" s="1">
        <v>500</v>
      </c>
      <c r="B9" s="2" t="s">
        <v>2</v>
      </c>
      <c r="C9" s="2">
        <v>1</v>
      </c>
      <c r="D9" s="2">
        <v>55</v>
      </c>
      <c r="E9" s="2">
        <v>5329</v>
      </c>
      <c r="F9" s="2">
        <v>5</v>
      </c>
      <c r="G9" s="2">
        <v>50765</v>
      </c>
      <c r="H9" s="2">
        <v>11922</v>
      </c>
      <c r="L9" s="7" t="s">
        <v>18</v>
      </c>
    </row>
    <row r="10" spans="1:12" s="2" customFormat="1" x14ac:dyDescent="0.25">
      <c r="A10" s="1">
        <v>520</v>
      </c>
      <c r="B10" s="2" t="s">
        <v>2</v>
      </c>
      <c r="C10" s="2">
        <v>0</v>
      </c>
      <c r="D10" s="2">
        <v>55</v>
      </c>
      <c r="E10" s="2">
        <v>4794</v>
      </c>
      <c r="F10" s="2">
        <v>10</v>
      </c>
      <c r="G10" s="2">
        <v>119130</v>
      </c>
      <c r="H10" s="2">
        <v>11896</v>
      </c>
      <c r="L10" s="7"/>
    </row>
    <row r="11" spans="1:12" s="2" customFormat="1" x14ac:dyDescent="0.25">
      <c r="A11" s="1">
        <v>759</v>
      </c>
      <c r="B11" s="2" t="s">
        <v>3</v>
      </c>
      <c r="C11" s="2">
        <v>0</v>
      </c>
      <c r="D11" s="2">
        <v>55</v>
      </c>
      <c r="E11" s="2">
        <v>3952</v>
      </c>
      <c r="F11" s="2">
        <v>8</v>
      </c>
      <c r="G11" s="2">
        <v>87872</v>
      </c>
      <c r="H11" s="2">
        <v>11889</v>
      </c>
      <c r="L11" s="7" t="s">
        <v>19</v>
      </c>
    </row>
    <row r="12" spans="1:12" s="2" customFormat="1" x14ac:dyDescent="0.25">
      <c r="A12" s="1">
        <v>714</v>
      </c>
      <c r="B12" s="2" t="s">
        <v>2</v>
      </c>
      <c r="C12" s="2">
        <v>0</v>
      </c>
      <c r="D12" s="2">
        <v>42</v>
      </c>
      <c r="E12" s="2">
        <v>3742</v>
      </c>
      <c r="F12" s="2">
        <v>7</v>
      </c>
      <c r="G12" s="2">
        <v>73703</v>
      </c>
      <c r="H12" s="2">
        <v>11837</v>
      </c>
      <c r="L12" s="7"/>
    </row>
    <row r="13" spans="1:12" s="2" customFormat="1" x14ac:dyDescent="0.25">
      <c r="A13" s="1">
        <v>875</v>
      </c>
      <c r="B13" s="2" t="s">
        <v>2</v>
      </c>
      <c r="C13" s="2">
        <v>0</v>
      </c>
      <c r="D13" s="2">
        <v>55</v>
      </c>
      <c r="E13" s="1">
        <v>4376</v>
      </c>
      <c r="F13" s="2">
        <v>9</v>
      </c>
      <c r="G13" s="2">
        <v>97947</v>
      </c>
      <c r="H13" s="2">
        <v>11814</v>
      </c>
      <c r="L13" s="7" t="s">
        <v>20</v>
      </c>
    </row>
    <row r="14" spans="1:12" s="2" customFormat="1" x14ac:dyDescent="0.25">
      <c r="A14" s="1">
        <v>600</v>
      </c>
      <c r="B14" s="2" t="s">
        <v>2</v>
      </c>
      <c r="C14" s="2">
        <v>0</v>
      </c>
      <c r="D14" s="2">
        <v>55</v>
      </c>
      <c r="E14" s="2">
        <v>4832</v>
      </c>
      <c r="F14" s="2">
        <v>10</v>
      </c>
      <c r="G14" s="2">
        <v>119860</v>
      </c>
      <c r="H14" s="2">
        <v>11800</v>
      </c>
      <c r="L14" s="7"/>
    </row>
    <row r="15" spans="1:12" s="2" customFormat="1" x14ac:dyDescent="0.25">
      <c r="A15" s="1">
        <v>953</v>
      </c>
      <c r="B15" s="2" t="s">
        <v>2</v>
      </c>
      <c r="C15" s="2">
        <v>0</v>
      </c>
      <c r="D15" s="2">
        <v>55</v>
      </c>
      <c r="E15" s="2">
        <v>5160</v>
      </c>
      <c r="F15" s="2">
        <v>10</v>
      </c>
      <c r="G15" s="2">
        <v>117700</v>
      </c>
      <c r="H15" s="2">
        <v>11798</v>
      </c>
      <c r="L15" s="7" t="s">
        <v>21</v>
      </c>
    </row>
    <row r="16" spans="1:12" s="2" customFormat="1" x14ac:dyDescent="0.25">
      <c r="A16" s="1">
        <v>101</v>
      </c>
      <c r="B16" s="2" t="s">
        <v>2</v>
      </c>
      <c r="C16" s="2">
        <v>0</v>
      </c>
      <c r="D16" s="2">
        <v>55</v>
      </c>
      <c r="E16" s="2">
        <v>1955</v>
      </c>
      <c r="F16" s="2">
        <v>4</v>
      </c>
      <c r="G16" s="2">
        <v>41096</v>
      </c>
      <c r="H16" s="2">
        <v>11789</v>
      </c>
      <c r="L16" s="7"/>
    </row>
    <row r="17" spans="1:18" s="2" customFormat="1" x14ac:dyDescent="0.25">
      <c r="A17" s="1">
        <v>358</v>
      </c>
      <c r="B17" s="2" t="s">
        <v>2</v>
      </c>
      <c r="C17" s="2">
        <v>0</v>
      </c>
      <c r="D17" s="2">
        <v>55</v>
      </c>
      <c r="E17" s="2">
        <v>2775</v>
      </c>
      <c r="F17" s="2">
        <v>6</v>
      </c>
      <c r="G17" s="2">
        <v>70086</v>
      </c>
      <c r="H17" s="2">
        <v>11782</v>
      </c>
      <c r="L17" s="7" t="s">
        <v>22</v>
      </c>
    </row>
    <row r="18" spans="1:18" s="2" customFormat="1" x14ac:dyDescent="0.25">
      <c r="A18" s="1">
        <v>29</v>
      </c>
      <c r="B18" s="2" t="s">
        <v>2</v>
      </c>
      <c r="C18" s="2">
        <v>1</v>
      </c>
      <c r="D18" s="2">
        <v>55</v>
      </c>
      <c r="E18" s="2">
        <v>5352</v>
      </c>
      <c r="F18" s="2">
        <v>6</v>
      </c>
      <c r="G18" s="2">
        <v>69438</v>
      </c>
      <c r="H18" s="2">
        <v>11781</v>
      </c>
      <c r="L18" s="7"/>
    </row>
    <row r="19" spans="1:18" s="2" customFormat="1" x14ac:dyDescent="0.25">
      <c r="A19" s="1">
        <v>365</v>
      </c>
      <c r="B19" s="2" t="s">
        <v>3</v>
      </c>
      <c r="C19" s="2">
        <v>0</v>
      </c>
      <c r="D19" s="2">
        <v>55</v>
      </c>
      <c r="E19" s="2">
        <v>3065</v>
      </c>
      <c r="F19" s="2">
        <v>6</v>
      </c>
      <c r="G19" s="2">
        <v>63384</v>
      </c>
      <c r="H19" s="2">
        <v>11778</v>
      </c>
      <c r="L19" s="7" t="s">
        <v>23</v>
      </c>
    </row>
    <row r="20" spans="1:18" s="2" customFormat="1" x14ac:dyDescent="0.25">
      <c r="A20" s="1">
        <v>162</v>
      </c>
      <c r="B20" s="2" t="s">
        <v>3</v>
      </c>
      <c r="C20" s="2">
        <v>1</v>
      </c>
      <c r="D20" s="2">
        <v>55</v>
      </c>
      <c r="E20" s="2">
        <v>3143</v>
      </c>
      <c r="F20" s="2">
        <v>3</v>
      </c>
      <c r="G20" s="2">
        <v>31266</v>
      </c>
      <c r="H20" s="2">
        <v>11757</v>
      </c>
      <c r="L20" s="7"/>
    </row>
    <row r="21" spans="1:18" s="2" customFormat="1" x14ac:dyDescent="0.25">
      <c r="A21" s="1">
        <v>686</v>
      </c>
      <c r="B21" s="2" t="s">
        <v>2</v>
      </c>
      <c r="C21" s="2">
        <v>0</v>
      </c>
      <c r="D21" s="2">
        <v>55</v>
      </c>
      <c r="E21" s="2">
        <v>1569</v>
      </c>
      <c r="F21" s="2">
        <v>3</v>
      </c>
      <c r="G21" s="2">
        <v>34674</v>
      </c>
      <c r="H21" s="2">
        <v>11707</v>
      </c>
      <c r="L21" s="7" t="s">
        <v>24</v>
      </c>
    </row>
    <row r="22" spans="1:18" s="2" customFormat="1" x14ac:dyDescent="0.25">
      <c r="A22" s="1">
        <v>370</v>
      </c>
      <c r="B22" s="2" t="s">
        <v>3</v>
      </c>
      <c r="C22" s="2">
        <v>1</v>
      </c>
      <c r="D22" s="2">
        <v>55</v>
      </c>
      <c r="E22" s="2">
        <v>7766</v>
      </c>
      <c r="F22" s="2">
        <v>8</v>
      </c>
      <c r="G22" s="2">
        <v>86528</v>
      </c>
      <c r="H22" s="2">
        <v>11704</v>
      </c>
      <c r="L22" s="7"/>
    </row>
    <row r="23" spans="1:18" s="2" customFormat="1" x14ac:dyDescent="0.25">
      <c r="A23" s="1">
        <v>887</v>
      </c>
      <c r="B23" s="2" t="s">
        <v>2</v>
      </c>
      <c r="C23" s="2">
        <v>0</v>
      </c>
      <c r="D23" s="2">
        <v>55</v>
      </c>
      <c r="E23" s="2">
        <v>3743</v>
      </c>
      <c r="F23" s="2">
        <v>8</v>
      </c>
      <c r="G23" s="2">
        <v>93672</v>
      </c>
      <c r="H23" s="2">
        <v>11698</v>
      </c>
      <c r="L23" s="7" t="s">
        <v>25</v>
      </c>
    </row>
    <row r="24" spans="1:18" s="2" customFormat="1" x14ac:dyDescent="0.25">
      <c r="A24" s="1">
        <v>464</v>
      </c>
      <c r="B24" s="2" t="s">
        <v>2</v>
      </c>
      <c r="C24" s="2">
        <v>1</v>
      </c>
      <c r="D24" s="2">
        <v>55</v>
      </c>
      <c r="E24" s="2">
        <v>2540</v>
      </c>
      <c r="F24" s="2">
        <v>3</v>
      </c>
      <c r="G24" s="2">
        <v>34530</v>
      </c>
      <c r="H24" s="2">
        <v>11698</v>
      </c>
      <c r="L24" s="7"/>
    </row>
    <row r="25" spans="1:18" s="2" customFormat="1" x14ac:dyDescent="0.25">
      <c r="A25" s="1">
        <v>948</v>
      </c>
      <c r="B25" s="2" t="s">
        <v>3</v>
      </c>
      <c r="C25" s="2">
        <v>0</v>
      </c>
      <c r="D25" s="2">
        <v>42</v>
      </c>
      <c r="E25" s="2">
        <v>4342</v>
      </c>
      <c r="F25" s="2">
        <v>9</v>
      </c>
      <c r="G25" s="2">
        <v>97956</v>
      </c>
      <c r="H25" s="2">
        <v>11691</v>
      </c>
      <c r="L25" s="7" t="s">
        <v>26</v>
      </c>
    </row>
    <row r="26" spans="1:18" s="2" customFormat="1" x14ac:dyDescent="0.25">
      <c r="A26" s="1">
        <v>678</v>
      </c>
      <c r="B26" s="2" t="s">
        <v>3</v>
      </c>
      <c r="C26" s="2">
        <v>0</v>
      </c>
      <c r="D26" s="2">
        <v>55</v>
      </c>
      <c r="E26" s="2">
        <v>3361</v>
      </c>
      <c r="F26" s="2">
        <v>7</v>
      </c>
      <c r="G26" s="2">
        <v>75229</v>
      </c>
      <c r="H26" s="2">
        <v>11668</v>
      </c>
    </row>
    <row r="27" spans="1:18" s="2" customFormat="1" x14ac:dyDescent="0.25">
      <c r="A27" s="1">
        <v>481</v>
      </c>
      <c r="B27" s="2" t="s">
        <v>3</v>
      </c>
      <c r="C27" s="2">
        <v>1</v>
      </c>
      <c r="D27" s="2">
        <v>6</v>
      </c>
      <c r="E27" s="2">
        <v>3097</v>
      </c>
      <c r="F27" s="2">
        <v>3</v>
      </c>
      <c r="G27" s="2">
        <v>34362</v>
      </c>
      <c r="H27" s="2">
        <v>11662</v>
      </c>
    </row>
    <row r="28" spans="1:18" s="2" customFormat="1" x14ac:dyDescent="0.25">
      <c r="A28" s="1">
        <v>43</v>
      </c>
      <c r="B28" s="2" t="s">
        <v>2</v>
      </c>
      <c r="C28" s="2">
        <v>1</v>
      </c>
      <c r="D28" s="2">
        <v>55</v>
      </c>
      <c r="E28" s="2">
        <v>8263</v>
      </c>
      <c r="F28" s="2">
        <v>9</v>
      </c>
      <c r="G28" s="2">
        <v>102969</v>
      </c>
      <c r="H28" s="2">
        <v>11615</v>
      </c>
    </row>
    <row r="29" spans="1:18" s="2" customFormat="1" x14ac:dyDescent="0.25">
      <c r="A29" s="1">
        <v>704</v>
      </c>
      <c r="B29" s="2" t="s">
        <v>2</v>
      </c>
      <c r="C29" s="2">
        <v>0</v>
      </c>
      <c r="D29" s="2">
        <v>55</v>
      </c>
      <c r="E29" s="2">
        <v>4218</v>
      </c>
      <c r="F29" s="2">
        <v>8</v>
      </c>
      <c r="G29" s="2">
        <v>83424</v>
      </c>
      <c r="H29" s="2">
        <v>11610</v>
      </c>
      <c r="Q29" s="11"/>
      <c r="R29" s="11"/>
    </row>
    <row r="30" spans="1:18" s="2" customFormat="1" x14ac:dyDescent="0.25">
      <c r="A30" s="1">
        <v>814</v>
      </c>
      <c r="B30" s="2" t="s">
        <v>2</v>
      </c>
      <c r="C30" s="2">
        <v>0</v>
      </c>
      <c r="D30" s="2">
        <v>55</v>
      </c>
      <c r="E30" s="2">
        <v>2028</v>
      </c>
      <c r="F30" s="2">
        <v>4</v>
      </c>
      <c r="G30" s="2">
        <v>40824</v>
      </c>
      <c r="H30" s="2">
        <v>11576</v>
      </c>
      <c r="Q30" s="8"/>
      <c r="R30" s="9"/>
    </row>
    <row r="31" spans="1:18" s="2" customFormat="1" x14ac:dyDescent="0.25">
      <c r="A31" s="1">
        <v>39</v>
      </c>
      <c r="B31" s="2" t="s">
        <v>2</v>
      </c>
      <c r="C31" s="2">
        <v>1</v>
      </c>
      <c r="D31" s="2">
        <v>55</v>
      </c>
      <c r="E31" s="2">
        <v>5821</v>
      </c>
      <c r="F31" s="2">
        <v>6</v>
      </c>
      <c r="G31" s="2">
        <v>69444</v>
      </c>
      <c r="H31" s="2">
        <v>11533</v>
      </c>
      <c r="Q31" s="8"/>
      <c r="R31" s="9"/>
    </row>
    <row r="32" spans="1:18" s="2" customFormat="1" x14ac:dyDescent="0.25">
      <c r="A32" s="1">
        <v>699</v>
      </c>
      <c r="B32" s="2" t="s">
        <v>2</v>
      </c>
      <c r="C32" s="2">
        <v>1</v>
      </c>
      <c r="D32" s="2">
        <v>55</v>
      </c>
      <c r="E32" s="2">
        <v>9069</v>
      </c>
      <c r="F32" s="2">
        <v>9</v>
      </c>
      <c r="G32" s="2">
        <v>98307</v>
      </c>
      <c r="H32" s="2">
        <v>11518</v>
      </c>
      <c r="Q32" s="8"/>
      <c r="R32" s="9"/>
    </row>
    <row r="33" spans="1:18" s="2" customFormat="1" x14ac:dyDescent="0.25">
      <c r="A33" s="1">
        <v>75</v>
      </c>
      <c r="B33" s="2" t="s">
        <v>2</v>
      </c>
      <c r="C33" s="2">
        <v>0</v>
      </c>
      <c r="D33" s="2">
        <v>55</v>
      </c>
      <c r="E33" s="2">
        <v>3011</v>
      </c>
      <c r="F33" s="2">
        <v>6</v>
      </c>
      <c r="G33" s="2">
        <v>71970</v>
      </c>
      <c r="H33" s="2">
        <v>11462</v>
      </c>
      <c r="Q33" s="8"/>
      <c r="R33" s="9"/>
    </row>
    <row r="34" spans="1:18" s="2" customFormat="1" x14ac:dyDescent="0.25">
      <c r="A34" s="1">
        <v>693</v>
      </c>
      <c r="B34" s="2" t="s">
        <v>3</v>
      </c>
      <c r="C34" s="2">
        <v>1</v>
      </c>
      <c r="D34" s="2">
        <v>55</v>
      </c>
      <c r="E34" s="2">
        <v>9193</v>
      </c>
      <c r="F34" s="2">
        <v>9</v>
      </c>
      <c r="G34" s="2">
        <v>101889</v>
      </c>
      <c r="H34" s="2">
        <v>11461</v>
      </c>
      <c r="Q34" s="8"/>
      <c r="R34" s="9"/>
    </row>
    <row r="35" spans="1:18" s="2" customFormat="1" x14ac:dyDescent="0.25">
      <c r="A35" s="1">
        <v>989</v>
      </c>
      <c r="B35" s="2" t="s">
        <v>3</v>
      </c>
      <c r="C35" s="2">
        <v>0</v>
      </c>
      <c r="D35" s="2">
        <v>55</v>
      </c>
      <c r="E35" s="2">
        <v>4795</v>
      </c>
      <c r="F35" s="2">
        <v>9</v>
      </c>
      <c r="G35" s="2">
        <v>106605</v>
      </c>
      <c r="H35" s="2">
        <v>11418</v>
      </c>
      <c r="Q35" s="8"/>
      <c r="R35" s="9"/>
    </row>
    <row r="36" spans="1:18" s="2" customFormat="1" x14ac:dyDescent="0.25">
      <c r="A36" s="1">
        <v>982</v>
      </c>
      <c r="B36" s="2" t="s">
        <v>2</v>
      </c>
      <c r="C36" s="2">
        <v>0</v>
      </c>
      <c r="D36" s="2">
        <v>55</v>
      </c>
      <c r="E36" s="2">
        <v>505</v>
      </c>
      <c r="F36" s="2">
        <v>1</v>
      </c>
      <c r="G36" s="2">
        <v>10276</v>
      </c>
      <c r="H36" s="2">
        <v>11359</v>
      </c>
      <c r="Q36" s="8"/>
      <c r="R36" s="9"/>
    </row>
    <row r="37" spans="1:18" s="2" customFormat="1" x14ac:dyDescent="0.25">
      <c r="A37" s="1">
        <v>321</v>
      </c>
      <c r="B37" s="2" t="s">
        <v>2</v>
      </c>
      <c r="C37" s="2">
        <v>0</v>
      </c>
      <c r="D37" s="2">
        <v>42</v>
      </c>
      <c r="E37" s="2">
        <v>2732</v>
      </c>
      <c r="F37" s="2">
        <v>6</v>
      </c>
      <c r="G37" s="2">
        <v>70122</v>
      </c>
      <c r="H37" s="2">
        <v>11358</v>
      </c>
      <c r="Q37" s="8"/>
      <c r="R37" s="9"/>
    </row>
    <row r="38" spans="1:18" s="2" customFormat="1" x14ac:dyDescent="0.25">
      <c r="A38" s="1">
        <v>724</v>
      </c>
      <c r="B38" s="2" t="s">
        <v>3</v>
      </c>
      <c r="C38" s="2">
        <v>0</v>
      </c>
      <c r="D38" s="2">
        <v>42</v>
      </c>
      <c r="E38" s="2">
        <v>3754</v>
      </c>
      <c r="F38" s="2">
        <v>8</v>
      </c>
      <c r="G38" s="2">
        <v>91968</v>
      </c>
      <c r="H38" s="2">
        <v>11344</v>
      </c>
      <c r="Q38" s="8"/>
      <c r="R38" s="9"/>
    </row>
    <row r="39" spans="1:18" s="2" customFormat="1" x14ac:dyDescent="0.25">
      <c r="A39" s="1">
        <v>732</v>
      </c>
      <c r="B39" s="2" t="s">
        <v>3</v>
      </c>
      <c r="C39" s="2">
        <v>0</v>
      </c>
      <c r="D39" s="2">
        <v>42</v>
      </c>
      <c r="E39" s="2">
        <v>4640</v>
      </c>
      <c r="F39" s="2">
        <v>9</v>
      </c>
      <c r="G39" s="2">
        <v>101196</v>
      </c>
      <c r="H39" s="2">
        <v>11342</v>
      </c>
      <c r="Q39" s="8"/>
      <c r="R39" s="9"/>
    </row>
    <row r="40" spans="1:18" s="2" customFormat="1" x14ac:dyDescent="0.25">
      <c r="A40" s="1">
        <v>880</v>
      </c>
      <c r="B40" s="2" t="s">
        <v>3</v>
      </c>
      <c r="C40" s="2">
        <v>1</v>
      </c>
      <c r="D40" s="2">
        <v>55</v>
      </c>
      <c r="E40" s="2">
        <v>8410</v>
      </c>
      <c r="F40" s="2">
        <v>9</v>
      </c>
      <c r="G40" s="2">
        <v>97065</v>
      </c>
      <c r="H40" s="2">
        <v>11336</v>
      </c>
      <c r="Q40" s="8"/>
      <c r="R40" s="9"/>
    </row>
    <row r="41" spans="1:18" s="2" customFormat="1" x14ac:dyDescent="0.25">
      <c r="A41" s="1">
        <v>193</v>
      </c>
      <c r="B41" s="2" t="s">
        <v>4</v>
      </c>
      <c r="C41" s="2">
        <v>0</v>
      </c>
      <c r="D41" s="2">
        <v>14</v>
      </c>
      <c r="E41" s="2">
        <v>5922</v>
      </c>
      <c r="F41" s="2">
        <v>11</v>
      </c>
      <c r="G41" s="2">
        <v>128711</v>
      </c>
      <c r="H41" s="2">
        <v>11248</v>
      </c>
      <c r="Q41" s="8"/>
      <c r="R41" s="9"/>
    </row>
    <row r="42" spans="1:18" s="2" customFormat="1" x14ac:dyDescent="0.25">
      <c r="A42" s="1">
        <v>884</v>
      </c>
      <c r="B42" s="2" t="s">
        <v>2</v>
      </c>
      <c r="C42" s="2">
        <v>0</v>
      </c>
      <c r="D42" s="2">
        <v>55</v>
      </c>
      <c r="E42" s="2">
        <v>4364</v>
      </c>
      <c r="F42" s="2">
        <v>9</v>
      </c>
      <c r="G42" s="2">
        <v>92457</v>
      </c>
      <c r="H42" s="2">
        <v>11231</v>
      </c>
      <c r="Q42" s="8"/>
      <c r="R42" s="9"/>
    </row>
    <row r="43" spans="1:18" s="2" customFormat="1" x14ac:dyDescent="0.25">
      <c r="A43" s="1">
        <v>57</v>
      </c>
      <c r="B43" s="2" t="s">
        <v>2</v>
      </c>
      <c r="C43" s="2">
        <v>0</v>
      </c>
      <c r="D43" s="2">
        <v>55</v>
      </c>
      <c r="E43" s="2">
        <v>3190</v>
      </c>
      <c r="F43" s="2">
        <v>7</v>
      </c>
      <c r="G43" s="2">
        <v>79240</v>
      </c>
      <c r="H43" s="2">
        <v>11222</v>
      </c>
      <c r="Q43" s="8"/>
      <c r="R43" s="9"/>
    </row>
    <row r="44" spans="1:18" s="2" customFormat="1" x14ac:dyDescent="0.25">
      <c r="A44" s="1">
        <v>731</v>
      </c>
      <c r="B44" s="2" t="s">
        <v>2</v>
      </c>
      <c r="C44" s="2">
        <v>0</v>
      </c>
      <c r="D44" s="2">
        <v>42</v>
      </c>
      <c r="E44" s="2">
        <v>3213</v>
      </c>
      <c r="F44" s="2">
        <v>6</v>
      </c>
      <c r="G44" s="2">
        <v>68526</v>
      </c>
      <c r="H44" s="2">
        <v>11168</v>
      </c>
      <c r="Q44" s="8"/>
      <c r="R44" s="9"/>
    </row>
    <row r="45" spans="1:18" s="2" customFormat="1" x14ac:dyDescent="0.25">
      <c r="A45" s="1">
        <v>61</v>
      </c>
      <c r="B45" s="2" t="s">
        <v>3</v>
      </c>
      <c r="C45" s="2">
        <v>0</v>
      </c>
      <c r="D45" s="2">
        <v>55</v>
      </c>
      <c r="E45" s="2">
        <v>4139</v>
      </c>
      <c r="F45" s="2">
        <v>9</v>
      </c>
      <c r="G45" s="2">
        <v>103536</v>
      </c>
      <c r="H45" s="2">
        <v>11148</v>
      </c>
      <c r="Q45" s="8"/>
      <c r="R45" s="9"/>
    </row>
    <row r="46" spans="1:18" s="2" customFormat="1" x14ac:dyDescent="0.25">
      <c r="A46" s="1">
        <v>135</v>
      </c>
      <c r="B46" s="2" t="s">
        <v>2</v>
      </c>
      <c r="C46" s="2">
        <v>0</v>
      </c>
      <c r="D46" s="2">
        <v>55</v>
      </c>
      <c r="E46" s="2">
        <v>3560</v>
      </c>
      <c r="F46" s="2">
        <v>7</v>
      </c>
      <c r="G46" s="2">
        <v>76426</v>
      </c>
      <c r="H46" s="2">
        <v>11127</v>
      </c>
      <c r="Q46" s="8"/>
      <c r="R46" s="9"/>
    </row>
    <row r="47" spans="1:18" s="2" customFormat="1" x14ac:dyDescent="0.25">
      <c r="A47" s="1">
        <v>833</v>
      </c>
      <c r="B47" s="2" t="s">
        <v>4</v>
      </c>
      <c r="C47" s="2">
        <v>0</v>
      </c>
      <c r="D47" s="2">
        <v>14</v>
      </c>
      <c r="E47" s="2">
        <v>3920</v>
      </c>
      <c r="F47" s="2">
        <v>8</v>
      </c>
      <c r="G47" s="2">
        <v>90968</v>
      </c>
      <c r="H47" s="2">
        <v>11112</v>
      </c>
      <c r="Q47" s="8"/>
      <c r="R47" s="9"/>
    </row>
    <row r="48" spans="1:18" s="2" customFormat="1" x14ac:dyDescent="0.25">
      <c r="A48" s="1">
        <v>671</v>
      </c>
      <c r="B48" s="2" t="s">
        <v>4</v>
      </c>
      <c r="C48" s="2">
        <v>1</v>
      </c>
      <c r="D48" s="2">
        <v>14</v>
      </c>
      <c r="E48" s="2">
        <v>6733</v>
      </c>
      <c r="F48" s="2">
        <v>8</v>
      </c>
      <c r="G48" s="2">
        <v>89792</v>
      </c>
      <c r="H48" s="2">
        <v>11100</v>
      </c>
      <c r="Q48" s="8"/>
      <c r="R48" s="9"/>
    </row>
    <row r="49" spans="1:18" s="2" customFormat="1" x14ac:dyDescent="0.25">
      <c r="A49" s="1">
        <v>692</v>
      </c>
      <c r="B49" s="2" t="s">
        <v>2</v>
      </c>
      <c r="C49" s="2">
        <v>0</v>
      </c>
      <c r="D49" s="2">
        <v>55</v>
      </c>
      <c r="E49" s="2">
        <v>3770</v>
      </c>
      <c r="F49" s="2">
        <v>8</v>
      </c>
      <c r="G49" s="2">
        <v>93248</v>
      </c>
      <c r="H49" s="2">
        <v>11048</v>
      </c>
      <c r="Q49" s="8"/>
      <c r="R49" s="9"/>
    </row>
    <row r="50" spans="1:18" s="2" customFormat="1" x14ac:dyDescent="0.25">
      <c r="A50" s="1">
        <v>200</v>
      </c>
      <c r="B50" s="2" t="s">
        <v>2</v>
      </c>
      <c r="C50" s="2">
        <v>0</v>
      </c>
      <c r="D50" s="2">
        <v>55</v>
      </c>
      <c r="E50" s="2">
        <v>5168</v>
      </c>
      <c r="F50" s="2">
        <v>10</v>
      </c>
      <c r="G50" s="2">
        <v>103700</v>
      </c>
      <c r="H50" s="2">
        <v>11018</v>
      </c>
      <c r="Q50" s="9"/>
      <c r="R50" s="9"/>
    </row>
    <row r="51" spans="1:18" s="2" customFormat="1" x14ac:dyDescent="0.25">
      <c r="A51" s="1">
        <v>754</v>
      </c>
      <c r="B51" s="2" t="s">
        <v>3</v>
      </c>
      <c r="C51" s="2">
        <v>0</v>
      </c>
      <c r="D51" s="2">
        <v>14</v>
      </c>
      <c r="E51" s="2">
        <v>7380</v>
      </c>
      <c r="F51" s="2">
        <v>14</v>
      </c>
      <c r="G51" s="2">
        <v>146860</v>
      </c>
      <c r="H51" s="2">
        <v>11003</v>
      </c>
    </row>
    <row r="52" spans="1:18" s="2" customFormat="1" x14ac:dyDescent="0.25">
      <c r="A52" s="1">
        <v>540</v>
      </c>
      <c r="B52" s="2" t="s">
        <v>2</v>
      </c>
      <c r="C52" s="2">
        <v>1</v>
      </c>
      <c r="D52" s="2">
        <v>55</v>
      </c>
      <c r="E52" s="2">
        <v>3656</v>
      </c>
      <c r="F52" s="2">
        <v>4</v>
      </c>
      <c r="G52" s="2">
        <v>45284</v>
      </c>
      <c r="H52" s="2">
        <v>10945</v>
      </c>
    </row>
    <row r="53" spans="1:18" s="2" customFormat="1" x14ac:dyDescent="0.25">
      <c r="A53" s="1">
        <v>660</v>
      </c>
      <c r="B53" s="2" t="s">
        <v>2</v>
      </c>
      <c r="C53" s="2">
        <v>1</v>
      </c>
      <c r="D53" s="2">
        <v>55</v>
      </c>
      <c r="E53" s="2">
        <v>6213</v>
      </c>
      <c r="F53" s="2">
        <v>6</v>
      </c>
      <c r="G53" s="2">
        <v>64434</v>
      </c>
      <c r="H53" s="2">
        <v>10911</v>
      </c>
    </row>
    <row r="54" spans="1:18" s="2" customFormat="1" x14ac:dyDescent="0.25">
      <c r="A54" s="1">
        <v>353</v>
      </c>
      <c r="B54" s="2" t="s">
        <v>3</v>
      </c>
      <c r="C54" s="2">
        <v>1</v>
      </c>
      <c r="D54" s="2">
        <v>55</v>
      </c>
      <c r="E54" s="2">
        <v>4279</v>
      </c>
      <c r="F54" s="2">
        <v>4</v>
      </c>
      <c r="G54" s="2">
        <v>45744</v>
      </c>
      <c r="H54" s="2">
        <v>10902</v>
      </c>
    </row>
    <row r="55" spans="1:18" s="2" customFormat="1" x14ac:dyDescent="0.25">
      <c r="A55" s="1">
        <v>482</v>
      </c>
      <c r="B55" s="2" t="s">
        <v>2</v>
      </c>
      <c r="C55" s="2">
        <v>1</v>
      </c>
      <c r="D55" s="2">
        <v>55</v>
      </c>
      <c r="E55" s="2">
        <v>10575</v>
      </c>
      <c r="F55" s="2">
        <v>10</v>
      </c>
      <c r="G55" s="2">
        <v>116534</v>
      </c>
      <c r="H55" s="2">
        <v>10802</v>
      </c>
    </row>
    <row r="56" spans="1:18" s="2" customFormat="1" x14ac:dyDescent="0.25">
      <c r="A56" s="1">
        <v>398</v>
      </c>
      <c r="B56" s="2" t="s">
        <v>4</v>
      </c>
      <c r="C56" s="2">
        <v>0</v>
      </c>
      <c r="D56" s="2">
        <v>6</v>
      </c>
      <c r="E56" s="2">
        <v>4752</v>
      </c>
      <c r="F56" s="2">
        <v>9</v>
      </c>
      <c r="G56" s="2">
        <v>95922</v>
      </c>
      <c r="H56" s="2">
        <v>10802</v>
      </c>
    </row>
    <row r="57" spans="1:18" s="2" customFormat="1" x14ac:dyDescent="0.25">
      <c r="A57" s="1">
        <v>984</v>
      </c>
      <c r="B57" s="2" t="s">
        <v>2</v>
      </c>
      <c r="C57" s="2">
        <v>0</v>
      </c>
      <c r="D57" s="2">
        <v>55</v>
      </c>
      <c r="E57" s="2">
        <v>3809</v>
      </c>
      <c r="F57" s="2">
        <v>8</v>
      </c>
      <c r="G57" s="2">
        <v>87664</v>
      </c>
      <c r="H57" s="2">
        <v>10760</v>
      </c>
    </row>
    <row r="58" spans="1:18" s="2" customFormat="1" x14ac:dyDescent="0.25">
      <c r="A58" s="1">
        <v>977</v>
      </c>
      <c r="B58" s="2" t="s">
        <v>2</v>
      </c>
      <c r="C58" s="2">
        <v>0</v>
      </c>
      <c r="D58" s="2">
        <v>55</v>
      </c>
      <c r="E58" s="2">
        <v>3769</v>
      </c>
      <c r="F58" s="2">
        <v>7</v>
      </c>
      <c r="G58" s="2">
        <v>79422</v>
      </c>
      <c r="H58" s="2">
        <v>10759</v>
      </c>
    </row>
    <row r="59" spans="1:18" s="2" customFormat="1" x14ac:dyDescent="0.25">
      <c r="A59" s="1">
        <v>705</v>
      </c>
      <c r="B59" s="2" t="s">
        <v>3</v>
      </c>
      <c r="C59" s="2">
        <v>0</v>
      </c>
      <c r="D59" s="2">
        <v>42</v>
      </c>
      <c r="E59" s="2">
        <v>2152</v>
      </c>
      <c r="F59" s="2">
        <v>4</v>
      </c>
      <c r="G59" s="2">
        <v>47596</v>
      </c>
      <c r="H59" s="2">
        <v>10755</v>
      </c>
    </row>
    <row r="60" spans="1:18" s="2" customFormat="1" x14ac:dyDescent="0.25">
      <c r="A60" s="1">
        <v>767</v>
      </c>
      <c r="B60" s="2" t="s">
        <v>3</v>
      </c>
      <c r="C60" s="2">
        <v>0</v>
      </c>
      <c r="D60" s="2">
        <v>55</v>
      </c>
      <c r="E60" s="2">
        <v>2985</v>
      </c>
      <c r="F60" s="2">
        <v>6</v>
      </c>
      <c r="G60" s="2">
        <v>71538</v>
      </c>
      <c r="H60" s="2">
        <v>10726</v>
      </c>
    </row>
    <row r="61" spans="1:18" s="2" customFormat="1" x14ac:dyDescent="0.25">
      <c r="A61" s="1">
        <v>326</v>
      </c>
      <c r="B61" s="2" t="s">
        <v>2</v>
      </c>
      <c r="C61" s="2">
        <v>0</v>
      </c>
      <c r="D61" s="2">
        <v>55</v>
      </c>
      <c r="E61" s="2">
        <v>4563</v>
      </c>
      <c r="F61" s="2">
        <v>9</v>
      </c>
      <c r="G61" s="2">
        <v>107343</v>
      </c>
      <c r="H61" s="2">
        <v>10724</v>
      </c>
    </row>
    <row r="62" spans="1:18" s="2" customFormat="1" x14ac:dyDescent="0.25">
      <c r="A62" s="1">
        <v>120</v>
      </c>
      <c r="B62" s="2" t="s">
        <v>3</v>
      </c>
      <c r="C62" s="2">
        <v>0</v>
      </c>
      <c r="D62" s="2">
        <v>42</v>
      </c>
      <c r="E62" s="2">
        <v>4723</v>
      </c>
      <c r="F62" s="2">
        <v>10</v>
      </c>
      <c r="G62" s="2">
        <v>110320</v>
      </c>
      <c r="H62" s="2">
        <v>10674</v>
      </c>
    </row>
    <row r="63" spans="1:18" s="2" customFormat="1" x14ac:dyDescent="0.25">
      <c r="A63" s="1">
        <v>554</v>
      </c>
      <c r="B63" s="2" t="s">
        <v>2</v>
      </c>
      <c r="C63" s="2">
        <v>0</v>
      </c>
      <c r="D63" s="2">
        <v>42</v>
      </c>
      <c r="E63" s="2">
        <v>1826</v>
      </c>
      <c r="F63" s="2">
        <v>4</v>
      </c>
      <c r="G63" s="2">
        <v>44604</v>
      </c>
      <c r="H63" s="2">
        <v>10662</v>
      </c>
    </row>
    <row r="64" spans="1:18" s="2" customFormat="1" x14ac:dyDescent="0.25">
      <c r="A64" s="1">
        <v>695</v>
      </c>
      <c r="B64" s="2" t="s">
        <v>2</v>
      </c>
      <c r="C64" s="2">
        <v>0</v>
      </c>
      <c r="D64" s="2">
        <v>55</v>
      </c>
      <c r="E64" s="2">
        <v>1061</v>
      </c>
      <c r="F64" s="2">
        <v>2</v>
      </c>
      <c r="G64" s="2">
        <v>23152</v>
      </c>
      <c r="H64" s="2">
        <v>10633</v>
      </c>
    </row>
    <row r="65" spans="1:8" s="2" customFormat="1" x14ac:dyDescent="0.25">
      <c r="A65" s="1">
        <v>9</v>
      </c>
      <c r="B65" s="2" t="s">
        <v>3</v>
      </c>
      <c r="C65" s="2">
        <v>1</v>
      </c>
      <c r="D65" s="2">
        <v>55</v>
      </c>
      <c r="E65" s="2">
        <v>3527</v>
      </c>
      <c r="F65" s="2">
        <v>4</v>
      </c>
      <c r="G65" s="2">
        <v>46848</v>
      </c>
      <c r="H65" s="2">
        <v>10591</v>
      </c>
    </row>
    <row r="66" spans="1:8" s="2" customFormat="1" x14ac:dyDescent="0.25">
      <c r="A66" s="1">
        <v>861</v>
      </c>
      <c r="B66" s="2" t="s">
        <v>2</v>
      </c>
      <c r="C66" s="2">
        <v>1</v>
      </c>
      <c r="D66" s="2">
        <v>55</v>
      </c>
      <c r="E66" s="2">
        <v>9669</v>
      </c>
      <c r="F66" s="2">
        <v>10</v>
      </c>
      <c r="G66" s="2">
        <v>106040</v>
      </c>
      <c r="H66" s="2">
        <v>10551</v>
      </c>
    </row>
    <row r="67" spans="1:8" s="2" customFormat="1" x14ac:dyDescent="0.25">
      <c r="A67" s="1">
        <v>603</v>
      </c>
      <c r="B67" s="2" t="s">
        <v>3</v>
      </c>
      <c r="C67" s="2">
        <v>0</v>
      </c>
      <c r="D67" s="2">
        <v>14</v>
      </c>
      <c r="E67" s="2">
        <v>2116</v>
      </c>
      <c r="F67" s="2">
        <v>4</v>
      </c>
      <c r="G67" s="2">
        <v>44384</v>
      </c>
      <c r="H67" s="2">
        <v>10518</v>
      </c>
    </row>
    <row r="68" spans="1:8" s="2" customFormat="1" x14ac:dyDescent="0.25">
      <c r="A68" s="1">
        <v>156</v>
      </c>
      <c r="B68" s="2" t="s">
        <v>4</v>
      </c>
      <c r="C68" s="2">
        <v>0</v>
      </c>
      <c r="D68" s="2">
        <v>14</v>
      </c>
      <c r="E68" s="2">
        <v>6212</v>
      </c>
      <c r="F68" s="2">
        <v>12</v>
      </c>
      <c r="G68" s="2">
        <v>140460</v>
      </c>
      <c r="H68" s="2">
        <v>10473</v>
      </c>
    </row>
    <row r="69" spans="1:8" s="2" customFormat="1" x14ac:dyDescent="0.25">
      <c r="A69" s="1">
        <v>427</v>
      </c>
      <c r="B69" s="2" t="s">
        <v>3</v>
      </c>
      <c r="C69" s="2">
        <v>1</v>
      </c>
      <c r="D69" s="2">
        <v>55</v>
      </c>
      <c r="E69" s="2">
        <v>6927</v>
      </c>
      <c r="F69" s="2">
        <v>7</v>
      </c>
      <c r="G69" s="2">
        <v>73423</v>
      </c>
      <c r="H69" s="2">
        <v>10355</v>
      </c>
    </row>
    <row r="70" spans="1:8" s="2" customFormat="1" x14ac:dyDescent="0.25">
      <c r="A70" s="1">
        <v>883</v>
      </c>
      <c r="B70" s="2" t="s">
        <v>2</v>
      </c>
      <c r="C70" s="2">
        <v>1</v>
      </c>
      <c r="D70" s="2">
        <v>55</v>
      </c>
      <c r="E70" s="2">
        <v>1881</v>
      </c>
      <c r="F70" s="2">
        <v>2</v>
      </c>
      <c r="G70" s="2">
        <v>20742</v>
      </c>
      <c r="H70" s="2">
        <v>10344</v>
      </c>
    </row>
    <row r="71" spans="1:8" s="2" customFormat="1" x14ac:dyDescent="0.25">
      <c r="A71" s="1">
        <v>168</v>
      </c>
      <c r="B71" s="2" t="s">
        <v>4</v>
      </c>
      <c r="C71" s="2">
        <v>1</v>
      </c>
      <c r="D71" s="2">
        <v>14</v>
      </c>
      <c r="E71" s="2">
        <v>7004</v>
      </c>
      <c r="F71" s="2">
        <v>7</v>
      </c>
      <c r="G71" s="2">
        <v>83006</v>
      </c>
      <c r="H71" s="2">
        <v>10315</v>
      </c>
    </row>
    <row r="72" spans="1:8" s="2" customFormat="1" x14ac:dyDescent="0.25">
      <c r="A72" s="1">
        <v>954</v>
      </c>
      <c r="B72" s="2" t="s">
        <v>2</v>
      </c>
      <c r="C72" s="2">
        <v>0</v>
      </c>
      <c r="D72" s="2">
        <v>42</v>
      </c>
      <c r="E72" s="2">
        <v>5284</v>
      </c>
      <c r="F72" s="2">
        <v>10</v>
      </c>
      <c r="G72" s="2">
        <v>101000</v>
      </c>
      <c r="H72" s="2">
        <v>10235</v>
      </c>
    </row>
    <row r="73" spans="1:8" s="2" customFormat="1" x14ac:dyDescent="0.25">
      <c r="A73" s="1">
        <v>768</v>
      </c>
      <c r="B73" s="2" t="s">
        <v>2</v>
      </c>
      <c r="C73" s="2">
        <v>0</v>
      </c>
      <c r="D73" s="2">
        <v>42</v>
      </c>
      <c r="E73" s="2">
        <v>3173</v>
      </c>
      <c r="F73" s="2">
        <v>7</v>
      </c>
      <c r="G73" s="2">
        <v>71778</v>
      </c>
      <c r="H73" s="2">
        <v>10227</v>
      </c>
    </row>
    <row r="74" spans="1:8" s="2" customFormat="1" x14ac:dyDescent="0.25">
      <c r="A74" s="1">
        <v>490</v>
      </c>
      <c r="B74" s="2" t="s">
        <v>2</v>
      </c>
      <c r="C74" s="2">
        <v>1</v>
      </c>
      <c r="D74" s="2">
        <v>55</v>
      </c>
      <c r="E74" s="2">
        <v>10133</v>
      </c>
      <c r="F74" s="2">
        <v>10</v>
      </c>
      <c r="G74" s="2">
        <v>106240</v>
      </c>
      <c r="H74" s="2">
        <v>10210</v>
      </c>
    </row>
    <row r="75" spans="1:8" s="2" customFormat="1" x14ac:dyDescent="0.25">
      <c r="A75" s="1">
        <v>725</v>
      </c>
      <c r="B75" s="2" t="s">
        <v>2</v>
      </c>
      <c r="C75" s="2">
        <v>0</v>
      </c>
      <c r="D75" s="2">
        <v>55</v>
      </c>
      <c r="E75" s="2">
        <v>2356</v>
      </c>
      <c r="F75" s="2">
        <v>5</v>
      </c>
      <c r="G75" s="2">
        <v>57065</v>
      </c>
      <c r="H75" s="2">
        <v>10209</v>
      </c>
    </row>
    <row r="76" spans="1:8" s="2" customFormat="1" x14ac:dyDescent="0.25">
      <c r="A76" s="1">
        <v>45</v>
      </c>
      <c r="B76" s="2" t="s">
        <v>3</v>
      </c>
      <c r="C76" s="2">
        <v>0</v>
      </c>
      <c r="D76" s="2">
        <v>55</v>
      </c>
      <c r="E76" s="2">
        <v>3124</v>
      </c>
      <c r="F76" s="2">
        <v>6</v>
      </c>
      <c r="G76" s="2">
        <v>60102</v>
      </c>
      <c r="H76" s="2">
        <v>10167</v>
      </c>
    </row>
    <row r="77" spans="1:8" s="2" customFormat="1" x14ac:dyDescent="0.25">
      <c r="A77" s="1">
        <v>38</v>
      </c>
      <c r="B77" s="2" t="s">
        <v>3</v>
      </c>
      <c r="C77" s="2">
        <v>1</v>
      </c>
      <c r="D77" s="2">
        <v>14</v>
      </c>
      <c r="E77" s="2">
        <v>5976</v>
      </c>
      <c r="F77" s="2">
        <v>6</v>
      </c>
      <c r="G77" s="2">
        <v>61662</v>
      </c>
      <c r="H77" s="2">
        <v>10140</v>
      </c>
    </row>
    <row r="78" spans="1:8" s="2" customFormat="1" x14ac:dyDescent="0.25">
      <c r="A78" s="1">
        <v>314</v>
      </c>
      <c r="B78" s="2" t="s">
        <v>4</v>
      </c>
      <c r="C78" s="2">
        <v>0</v>
      </c>
      <c r="D78" s="2">
        <v>6</v>
      </c>
      <c r="E78" s="2">
        <v>5408</v>
      </c>
      <c r="F78" s="2">
        <v>11</v>
      </c>
      <c r="G78" s="2">
        <v>128117</v>
      </c>
      <c r="H78" s="2">
        <v>10128</v>
      </c>
    </row>
    <row r="79" spans="1:8" s="2" customFormat="1" x14ac:dyDescent="0.25">
      <c r="A79" s="1">
        <v>507</v>
      </c>
      <c r="B79" s="2" t="s">
        <v>2</v>
      </c>
      <c r="C79" s="2">
        <v>0</v>
      </c>
      <c r="D79" s="2">
        <v>55</v>
      </c>
      <c r="E79" s="2">
        <v>3690</v>
      </c>
      <c r="F79" s="2">
        <v>7</v>
      </c>
      <c r="G79" s="2">
        <v>72849</v>
      </c>
      <c r="H79" s="2">
        <v>10095</v>
      </c>
    </row>
    <row r="80" spans="1:8" s="2" customFormat="1" x14ac:dyDescent="0.25">
      <c r="A80" s="1">
        <v>40</v>
      </c>
      <c r="B80" s="2" t="s">
        <v>2</v>
      </c>
      <c r="C80" s="2">
        <v>1</v>
      </c>
      <c r="D80" s="2">
        <v>55</v>
      </c>
      <c r="E80" s="2">
        <v>9573</v>
      </c>
      <c r="F80" s="2">
        <v>10</v>
      </c>
      <c r="G80" s="2">
        <v>118470</v>
      </c>
      <c r="H80" s="2">
        <v>10081</v>
      </c>
    </row>
    <row r="81" spans="1:8" s="2" customFormat="1" x14ac:dyDescent="0.25">
      <c r="A81" s="1">
        <v>918</v>
      </c>
      <c r="B81" s="2" t="s">
        <v>2</v>
      </c>
      <c r="C81" s="2">
        <v>0</v>
      </c>
      <c r="D81" s="2">
        <v>55</v>
      </c>
      <c r="E81" s="2">
        <v>2470</v>
      </c>
      <c r="F81" s="2">
        <v>5</v>
      </c>
      <c r="G81" s="2">
        <v>53620</v>
      </c>
      <c r="H81" s="2">
        <v>10075</v>
      </c>
    </row>
    <row r="82" spans="1:8" s="2" customFormat="1" x14ac:dyDescent="0.25">
      <c r="A82" s="1">
        <v>387</v>
      </c>
      <c r="B82" s="2" t="s">
        <v>2</v>
      </c>
      <c r="C82" s="2">
        <v>1</v>
      </c>
      <c r="D82" s="2">
        <v>55</v>
      </c>
      <c r="E82" s="2">
        <v>6863</v>
      </c>
      <c r="F82" s="2">
        <v>8</v>
      </c>
      <c r="G82" s="2">
        <v>89960</v>
      </c>
      <c r="H82" s="2">
        <v>10055</v>
      </c>
    </row>
    <row r="83" spans="1:8" s="2" customFormat="1" x14ac:dyDescent="0.25">
      <c r="A83" s="1">
        <v>418</v>
      </c>
      <c r="B83" s="2" t="s">
        <v>2</v>
      </c>
      <c r="C83" s="2">
        <v>0</v>
      </c>
      <c r="D83" s="2">
        <v>55</v>
      </c>
      <c r="E83" s="2">
        <v>4513</v>
      </c>
      <c r="F83" s="2">
        <v>9</v>
      </c>
      <c r="G83" s="2">
        <v>104715</v>
      </c>
      <c r="H83" s="2">
        <v>10000</v>
      </c>
    </row>
  </sheetData>
  <sortState ref="Q30:Q49">
    <sortCondition ref="Q30"/>
  </sortState>
  <mergeCells count="1">
    <mergeCell ref="A2:G2"/>
  </mergeCells>
  <phoneticPr fontId="3" type="noConversion"/>
  <pageMargins left="0.75" right="0.75" top="1" bottom="1" header="0.5" footer="0.5"/>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5"/>
  <sheetViews>
    <sheetView topLeftCell="C1" workbookViewId="0">
      <selection activeCell="B4" sqref="B4"/>
    </sheetView>
  </sheetViews>
  <sheetFormatPr defaultRowHeight="15" x14ac:dyDescent="0.25"/>
  <cols>
    <col min="1" max="1" width="26.140625" customWidth="1"/>
    <col min="2" max="3" width="13.140625" customWidth="1"/>
    <col min="4" max="4" width="21.5703125" customWidth="1"/>
    <col min="5" max="5" width="19" customWidth="1"/>
    <col min="6" max="6" width="29.28515625" customWidth="1"/>
    <col min="7" max="7" width="19.42578125" customWidth="1"/>
    <col min="8" max="8" width="30" customWidth="1"/>
  </cols>
  <sheetData>
    <row r="1" spans="1:8" x14ac:dyDescent="0.25">
      <c r="A1" s="44" t="s">
        <v>74</v>
      </c>
      <c r="B1" s="44" t="s">
        <v>71</v>
      </c>
      <c r="C1" s="2"/>
      <c r="D1" s="10" t="s">
        <v>56</v>
      </c>
      <c r="E1" s="10" t="s">
        <v>53</v>
      </c>
      <c r="F1" s="22" t="s">
        <v>64</v>
      </c>
      <c r="G1" s="22" t="s">
        <v>65</v>
      </c>
      <c r="H1" s="22" t="s">
        <v>66</v>
      </c>
    </row>
    <row r="2" spans="1:8" x14ac:dyDescent="0.25">
      <c r="A2" s="2" t="s">
        <v>33</v>
      </c>
      <c r="B2" s="2">
        <v>10100</v>
      </c>
      <c r="C2" s="2"/>
      <c r="D2" s="2" t="s">
        <v>33</v>
      </c>
      <c r="E2" s="9">
        <v>5</v>
      </c>
      <c r="F2">
        <f>SUM(E2,0)</f>
        <v>5</v>
      </c>
      <c r="G2" s="18">
        <f>E2/$F$21</f>
        <v>6.25E-2</v>
      </c>
      <c r="H2" s="18">
        <f>SUM(G2,0)</f>
        <v>6.25E-2</v>
      </c>
    </row>
    <row r="3" spans="1:8" x14ac:dyDescent="0.25">
      <c r="A3" s="2" t="s">
        <v>34</v>
      </c>
      <c r="B3" s="2">
        <v>10200</v>
      </c>
      <c r="C3" s="2"/>
      <c r="D3" s="2" t="s">
        <v>34</v>
      </c>
      <c r="E3" s="9">
        <v>3</v>
      </c>
      <c r="F3">
        <f>SUM(E3,F2)</f>
        <v>8</v>
      </c>
      <c r="G3" s="18">
        <f t="shared" ref="G3:G21" si="0">E3/$F$21</f>
        <v>3.7499999999999999E-2</v>
      </c>
      <c r="H3" s="18">
        <f>SUM(G3,H2)</f>
        <v>0.1</v>
      </c>
    </row>
    <row r="4" spans="1:8" x14ac:dyDescent="0.25">
      <c r="A4" s="2" t="s">
        <v>35</v>
      </c>
      <c r="B4" s="2">
        <v>10300</v>
      </c>
      <c r="C4" s="2"/>
      <c r="D4" s="2" t="s">
        <v>35</v>
      </c>
      <c r="E4" s="9">
        <v>4</v>
      </c>
      <c r="F4">
        <f>SUM(E4,F3)</f>
        <v>12</v>
      </c>
      <c r="G4" s="18">
        <f t="shared" si="0"/>
        <v>0.05</v>
      </c>
      <c r="H4" s="18">
        <f t="shared" ref="H4:H21" si="1">SUM(G4,H3)</f>
        <v>0.15000000000000002</v>
      </c>
    </row>
    <row r="5" spans="1:8" x14ac:dyDescent="0.25">
      <c r="A5" s="2" t="s">
        <v>36</v>
      </c>
      <c r="B5" s="2">
        <v>10400</v>
      </c>
      <c r="C5" s="2"/>
      <c r="D5" s="2" t="s">
        <v>36</v>
      </c>
      <c r="E5" s="9">
        <v>3</v>
      </c>
      <c r="F5">
        <f t="shared" ref="F5:F21" si="2">SUM(E5,F4)</f>
        <v>15</v>
      </c>
      <c r="G5" s="18">
        <f t="shared" si="0"/>
        <v>3.7499999999999999E-2</v>
      </c>
      <c r="H5" s="18">
        <f t="shared" si="1"/>
        <v>0.18750000000000003</v>
      </c>
    </row>
    <row r="6" spans="1:8" x14ac:dyDescent="0.25">
      <c r="A6" s="2" t="s">
        <v>37</v>
      </c>
      <c r="B6" s="2">
        <v>10500</v>
      </c>
      <c r="C6" s="2"/>
      <c r="D6" s="2" t="s">
        <v>37</v>
      </c>
      <c r="E6" s="9">
        <v>1</v>
      </c>
      <c r="F6" s="24">
        <f t="shared" si="2"/>
        <v>16</v>
      </c>
      <c r="G6" s="18">
        <f t="shared" si="0"/>
        <v>1.2500000000000001E-2</v>
      </c>
      <c r="H6" s="18">
        <f t="shared" si="1"/>
        <v>0.20000000000000004</v>
      </c>
    </row>
    <row r="7" spans="1:8" x14ac:dyDescent="0.25">
      <c r="A7" s="2" t="s">
        <v>38</v>
      </c>
      <c r="B7" s="2">
        <v>10600</v>
      </c>
      <c r="C7" s="2"/>
      <c r="D7" s="2" t="s">
        <v>38</v>
      </c>
      <c r="E7" s="9">
        <v>3</v>
      </c>
      <c r="F7">
        <f t="shared" si="2"/>
        <v>19</v>
      </c>
      <c r="G7" s="18">
        <f t="shared" si="0"/>
        <v>3.7499999999999999E-2</v>
      </c>
      <c r="H7" s="18">
        <f t="shared" si="1"/>
        <v>0.23750000000000004</v>
      </c>
    </row>
    <row r="8" spans="1:8" x14ac:dyDescent="0.25">
      <c r="A8" s="2" t="s">
        <v>39</v>
      </c>
      <c r="B8" s="2">
        <v>10700</v>
      </c>
      <c r="C8" s="2"/>
      <c r="D8" s="2" t="s">
        <v>39</v>
      </c>
      <c r="E8" s="9">
        <v>3</v>
      </c>
      <c r="F8">
        <f t="shared" si="2"/>
        <v>22</v>
      </c>
      <c r="G8" s="18">
        <f t="shared" si="0"/>
        <v>3.7499999999999999E-2</v>
      </c>
      <c r="H8" s="18">
        <f t="shared" si="1"/>
        <v>0.27500000000000002</v>
      </c>
    </row>
    <row r="9" spans="1:8" x14ac:dyDescent="0.25">
      <c r="A9" s="2" t="s">
        <v>40</v>
      </c>
      <c r="B9" s="2">
        <v>10800</v>
      </c>
      <c r="C9" s="2"/>
      <c r="D9" s="2" t="s">
        <v>40</v>
      </c>
      <c r="E9" s="9">
        <v>5</v>
      </c>
      <c r="F9">
        <f t="shared" si="2"/>
        <v>27</v>
      </c>
      <c r="G9" s="18">
        <f t="shared" si="0"/>
        <v>6.25E-2</v>
      </c>
      <c r="H9" s="18">
        <f t="shared" si="1"/>
        <v>0.33750000000000002</v>
      </c>
    </row>
    <row r="10" spans="1:8" x14ac:dyDescent="0.25">
      <c r="A10" s="2" t="s">
        <v>42</v>
      </c>
      <c r="B10" s="2">
        <v>10900</v>
      </c>
      <c r="C10" s="2"/>
      <c r="D10" s="2" t="s">
        <v>42</v>
      </c>
      <c r="E10" s="9">
        <v>2</v>
      </c>
      <c r="F10">
        <f t="shared" si="2"/>
        <v>29</v>
      </c>
      <c r="G10" s="18">
        <f t="shared" si="0"/>
        <v>2.5000000000000001E-2</v>
      </c>
      <c r="H10" s="18">
        <f t="shared" si="1"/>
        <v>0.36250000000000004</v>
      </c>
    </row>
    <row r="11" spans="1:8" x14ac:dyDescent="0.25">
      <c r="A11" s="2" t="s">
        <v>41</v>
      </c>
      <c r="B11" s="2">
        <v>11000</v>
      </c>
      <c r="C11" s="2"/>
      <c r="D11" s="25" t="s">
        <v>41</v>
      </c>
      <c r="E11" s="9">
        <v>3</v>
      </c>
      <c r="F11">
        <f t="shared" si="2"/>
        <v>32</v>
      </c>
      <c r="G11" s="18">
        <f t="shared" si="0"/>
        <v>3.7499999999999999E-2</v>
      </c>
      <c r="H11" s="18">
        <f t="shared" si="1"/>
        <v>0.4</v>
      </c>
    </row>
    <row r="12" spans="1:8" x14ac:dyDescent="0.25">
      <c r="A12" s="2" t="s">
        <v>43</v>
      </c>
      <c r="B12" s="2">
        <v>11100</v>
      </c>
      <c r="C12" s="2"/>
      <c r="D12" s="2" t="s">
        <v>43</v>
      </c>
      <c r="E12" s="9">
        <v>4</v>
      </c>
      <c r="F12">
        <f t="shared" si="2"/>
        <v>36</v>
      </c>
      <c r="G12" s="18">
        <f t="shared" si="0"/>
        <v>0.05</v>
      </c>
      <c r="H12" s="18">
        <f t="shared" si="1"/>
        <v>0.45</v>
      </c>
    </row>
    <row r="13" spans="1:8" x14ac:dyDescent="0.25">
      <c r="A13" s="2" t="s">
        <v>44</v>
      </c>
      <c r="B13" s="2">
        <v>11200</v>
      </c>
      <c r="C13" s="2"/>
      <c r="D13" s="2" t="s">
        <v>44</v>
      </c>
      <c r="E13" s="9">
        <v>4</v>
      </c>
      <c r="F13">
        <f t="shared" si="2"/>
        <v>40</v>
      </c>
      <c r="G13" s="18">
        <f t="shared" si="0"/>
        <v>0.05</v>
      </c>
      <c r="H13" s="18">
        <f t="shared" si="1"/>
        <v>0.5</v>
      </c>
    </row>
    <row r="14" spans="1:8" x14ac:dyDescent="0.25">
      <c r="A14" s="2" t="s">
        <v>45</v>
      </c>
      <c r="B14" s="2">
        <v>11300</v>
      </c>
      <c r="C14" s="2"/>
      <c r="D14" s="2" t="s">
        <v>45</v>
      </c>
      <c r="E14" s="9">
        <v>3</v>
      </c>
      <c r="F14">
        <f t="shared" si="2"/>
        <v>43</v>
      </c>
      <c r="G14" s="18">
        <f t="shared" si="0"/>
        <v>3.7499999999999999E-2</v>
      </c>
      <c r="H14" s="18">
        <f t="shared" si="1"/>
        <v>0.53749999999999998</v>
      </c>
    </row>
    <row r="15" spans="1:8" x14ac:dyDescent="0.25">
      <c r="A15" s="2" t="s">
        <v>46</v>
      </c>
      <c r="B15" s="2">
        <v>11400</v>
      </c>
      <c r="C15" s="2"/>
      <c r="D15" s="2" t="s">
        <v>46</v>
      </c>
      <c r="E15" s="9">
        <v>5</v>
      </c>
      <c r="F15">
        <f t="shared" si="2"/>
        <v>48</v>
      </c>
      <c r="G15" s="18">
        <f t="shared" si="0"/>
        <v>6.25E-2</v>
      </c>
      <c r="H15" s="18">
        <f t="shared" si="1"/>
        <v>0.6</v>
      </c>
    </row>
    <row r="16" spans="1:8" x14ac:dyDescent="0.25">
      <c r="A16" s="2" t="s">
        <v>47</v>
      </c>
      <c r="B16" s="2">
        <v>11500</v>
      </c>
      <c r="C16" s="2"/>
      <c r="D16" s="2" t="s">
        <v>47</v>
      </c>
      <c r="E16" s="9">
        <v>3</v>
      </c>
      <c r="F16">
        <f t="shared" si="2"/>
        <v>51</v>
      </c>
      <c r="G16" s="18">
        <f t="shared" si="0"/>
        <v>3.7499999999999999E-2</v>
      </c>
      <c r="H16" s="18">
        <f t="shared" si="1"/>
        <v>0.63749999999999996</v>
      </c>
    </row>
    <row r="17" spans="1:17" x14ac:dyDescent="0.25">
      <c r="A17" s="2" t="s">
        <v>48</v>
      </c>
      <c r="B17" s="2">
        <v>11600</v>
      </c>
      <c r="C17" s="2"/>
      <c r="D17" s="2" t="s">
        <v>48</v>
      </c>
      <c r="E17" s="9">
        <v>3</v>
      </c>
      <c r="F17">
        <f t="shared" si="2"/>
        <v>54</v>
      </c>
      <c r="G17" s="18">
        <f t="shared" si="0"/>
        <v>3.7499999999999999E-2</v>
      </c>
      <c r="H17" s="18">
        <f t="shared" si="1"/>
        <v>0.67499999999999993</v>
      </c>
    </row>
    <row r="18" spans="1:17" x14ac:dyDescent="0.25">
      <c r="A18" s="2" t="s">
        <v>49</v>
      </c>
      <c r="B18" s="2">
        <v>11700</v>
      </c>
      <c r="C18" s="2"/>
      <c r="D18" s="2" t="s">
        <v>49</v>
      </c>
      <c r="E18" s="9">
        <v>7</v>
      </c>
      <c r="F18">
        <f t="shared" si="2"/>
        <v>61</v>
      </c>
      <c r="G18" s="18">
        <f t="shared" si="0"/>
        <v>8.7499999999999994E-2</v>
      </c>
      <c r="H18" s="18">
        <f t="shared" si="1"/>
        <v>0.76249999999999996</v>
      </c>
    </row>
    <row r="19" spans="1:17" x14ac:dyDescent="0.25">
      <c r="A19" s="2" t="s">
        <v>50</v>
      </c>
      <c r="B19" s="2">
        <v>11800</v>
      </c>
      <c r="C19" s="2"/>
      <c r="D19" s="2" t="s">
        <v>50</v>
      </c>
      <c r="E19" s="9">
        <v>9</v>
      </c>
      <c r="F19">
        <f t="shared" si="2"/>
        <v>70</v>
      </c>
      <c r="G19" s="18">
        <f t="shared" si="0"/>
        <v>0.1125</v>
      </c>
      <c r="H19" s="18">
        <f t="shared" si="1"/>
        <v>0.875</v>
      </c>
    </row>
    <row r="20" spans="1:17" x14ac:dyDescent="0.25">
      <c r="A20" s="2" t="s">
        <v>51</v>
      </c>
      <c r="B20" s="2">
        <v>11900</v>
      </c>
      <c r="C20" s="2"/>
      <c r="D20" s="2" t="s">
        <v>51</v>
      </c>
      <c r="E20" s="9">
        <v>4</v>
      </c>
      <c r="F20">
        <f t="shared" si="2"/>
        <v>74</v>
      </c>
      <c r="G20" s="18">
        <f t="shared" si="0"/>
        <v>0.05</v>
      </c>
      <c r="H20" s="18">
        <f t="shared" si="1"/>
        <v>0.92500000000000004</v>
      </c>
    </row>
    <row r="21" spans="1:17" x14ac:dyDescent="0.25">
      <c r="A21" s="2" t="s">
        <v>52</v>
      </c>
      <c r="B21" s="2">
        <v>12000</v>
      </c>
      <c r="C21" s="2"/>
      <c r="D21" s="2" t="s">
        <v>52</v>
      </c>
      <c r="E21" s="9">
        <v>6</v>
      </c>
      <c r="F21" s="23">
        <f t="shared" si="2"/>
        <v>80</v>
      </c>
      <c r="G21" s="18">
        <f t="shared" si="0"/>
        <v>7.4999999999999997E-2</v>
      </c>
      <c r="H21" s="18">
        <f t="shared" si="1"/>
        <v>1</v>
      </c>
    </row>
    <row r="22" spans="1:17" x14ac:dyDescent="0.25">
      <c r="A22" s="9"/>
      <c r="B22" s="9"/>
      <c r="C22" s="9"/>
    </row>
    <row r="24" spans="1:17" x14ac:dyDescent="0.25">
      <c r="E24" s="43" t="s">
        <v>73</v>
      </c>
      <c r="F24" s="43"/>
      <c r="H24" s="41" t="s">
        <v>67</v>
      </c>
      <c r="I24" s="41"/>
      <c r="J24" s="41"/>
      <c r="K24" s="41"/>
      <c r="L24" s="41"/>
      <c r="M24" s="41"/>
      <c r="N24" s="41"/>
      <c r="O24" s="41"/>
      <c r="P24" s="41"/>
      <c r="Q24" s="41"/>
    </row>
    <row r="25" spans="1:17" x14ac:dyDescent="0.25">
      <c r="A25" s="13" t="s">
        <v>31</v>
      </c>
      <c r="B25" s="17">
        <f>MIN(Bus!H4:H83)</f>
        <v>10000</v>
      </c>
      <c r="C25" s="35"/>
      <c r="E25" s="16" t="s">
        <v>11</v>
      </c>
      <c r="F25" s="15" t="s">
        <v>27</v>
      </c>
      <c r="H25" s="41"/>
      <c r="I25" s="41"/>
      <c r="J25" s="41"/>
      <c r="K25" s="41"/>
      <c r="L25" s="41"/>
      <c r="M25" s="41"/>
      <c r="N25" s="41"/>
      <c r="O25" s="41"/>
      <c r="P25" s="41"/>
      <c r="Q25" s="41"/>
    </row>
    <row r="26" spans="1:17" x14ac:dyDescent="0.25">
      <c r="A26" s="13" t="s">
        <v>32</v>
      </c>
      <c r="B26" s="17">
        <f>MAX(Bus!H4:H83)</f>
        <v>11973</v>
      </c>
      <c r="C26" s="35"/>
      <c r="E26" s="16" t="s">
        <v>17</v>
      </c>
      <c r="F26" s="15" t="s">
        <v>27</v>
      </c>
      <c r="H26" s="41"/>
      <c r="I26" s="41"/>
      <c r="J26" s="41"/>
      <c r="K26" s="41"/>
      <c r="L26" s="41"/>
      <c r="M26" s="41"/>
      <c r="N26" s="41"/>
      <c r="O26" s="41"/>
      <c r="P26" s="41"/>
      <c r="Q26" s="41"/>
    </row>
    <row r="27" spans="1:17" ht="30" x14ac:dyDescent="0.25">
      <c r="A27" s="14" t="s">
        <v>54</v>
      </c>
      <c r="B27" s="17">
        <f>AVERAGE(Bus!H4:H83)</f>
        <v>11120.424999999999</v>
      </c>
      <c r="C27" s="35"/>
      <c r="E27" s="16" t="s">
        <v>28</v>
      </c>
      <c r="F27" s="15" t="s">
        <v>27</v>
      </c>
      <c r="H27" s="41"/>
      <c r="I27" s="41"/>
      <c r="J27" s="41"/>
      <c r="K27" s="41"/>
      <c r="L27" s="41"/>
      <c r="M27" s="41"/>
      <c r="N27" s="41"/>
      <c r="O27" s="41"/>
      <c r="P27" s="41"/>
      <c r="Q27" s="41"/>
    </row>
    <row r="28" spans="1:17" ht="30" x14ac:dyDescent="0.25">
      <c r="A28" s="14" t="s">
        <v>55</v>
      </c>
      <c r="B28" s="17">
        <f>B26-B25</f>
        <v>1973</v>
      </c>
      <c r="C28" s="35"/>
      <c r="E28" s="16" t="s">
        <v>16</v>
      </c>
      <c r="F28" s="15" t="s">
        <v>29</v>
      </c>
      <c r="H28" s="41"/>
      <c r="I28" s="41"/>
      <c r="J28" s="41"/>
      <c r="K28" s="41"/>
      <c r="L28" s="41"/>
      <c r="M28" s="41"/>
      <c r="N28" s="41"/>
      <c r="O28" s="41"/>
      <c r="P28" s="41"/>
      <c r="Q28" s="41"/>
    </row>
    <row r="29" spans="1:17" ht="30" x14ac:dyDescent="0.25">
      <c r="A29" s="14" t="s">
        <v>57</v>
      </c>
      <c r="B29" s="19">
        <f>B28/B27</f>
        <v>0.17742127661487758</v>
      </c>
      <c r="C29" s="36"/>
      <c r="E29" s="16" t="s">
        <v>30</v>
      </c>
      <c r="F29" s="15" t="s">
        <v>29</v>
      </c>
      <c r="H29" s="41"/>
      <c r="I29" s="41"/>
      <c r="J29" s="41"/>
      <c r="K29" s="41"/>
      <c r="L29" s="41"/>
      <c r="M29" s="41"/>
      <c r="N29" s="41"/>
      <c r="O29" s="41"/>
      <c r="P29" s="41"/>
      <c r="Q29" s="41"/>
    </row>
    <row r="30" spans="1:17" x14ac:dyDescent="0.25">
      <c r="A30" s="13" t="s">
        <v>58</v>
      </c>
      <c r="B30" s="20">
        <f>QUARTILE('Miles Driven after maintenance '!E2:E22,1)</f>
        <v>3</v>
      </c>
      <c r="C30" s="37"/>
      <c r="E30" s="16" t="s">
        <v>0</v>
      </c>
      <c r="F30" s="15" t="s">
        <v>29</v>
      </c>
      <c r="H30" s="41"/>
      <c r="I30" s="41"/>
      <c r="J30" s="41"/>
      <c r="K30" s="41"/>
      <c r="L30" s="41"/>
      <c r="M30" s="41"/>
      <c r="N30" s="41"/>
      <c r="O30" s="41"/>
      <c r="P30" s="41"/>
      <c r="Q30" s="41"/>
    </row>
    <row r="31" spans="1:17" x14ac:dyDescent="0.25">
      <c r="A31" s="13" t="s">
        <v>59</v>
      </c>
      <c r="B31" s="21">
        <f>QUARTILE('Miles Driven after maintenance '!E2:E22,3)</f>
        <v>5</v>
      </c>
      <c r="C31" s="38"/>
      <c r="E31" s="16" t="s">
        <v>14</v>
      </c>
      <c r="F31" s="15" t="s">
        <v>29</v>
      </c>
      <c r="H31" s="41"/>
      <c r="I31" s="41"/>
      <c r="J31" s="41"/>
      <c r="K31" s="41"/>
      <c r="L31" s="41"/>
      <c r="M31" s="41"/>
      <c r="N31" s="41"/>
      <c r="O31" s="41"/>
      <c r="P31" s="41"/>
      <c r="Q31" s="41"/>
    </row>
    <row r="32" spans="1:17" x14ac:dyDescent="0.25">
      <c r="A32" s="13" t="s">
        <v>60</v>
      </c>
      <c r="B32" s="21">
        <f>B31-B30</f>
        <v>2</v>
      </c>
      <c r="C32" s="38"/>
      <c r="E32" s="16" t="s">
        <v>1</v>
      </c>
      <c r="F32" s="15" t="s">
        <v>29</v>
      </c>
      <c r="H32" s="41"/>
      <c r="I32" s="41"/>
      <c r="J32" s="41"/>
      <c r="K32" s="41"/>
      <c r="L32" s="41"/>
      <c r="M32" s="41"/>
      <c r="N32" s="41"/>
      <c r="O32" s="41"/>
      <c r="P32" s="41"/>
      <c r="Q32" s="41"/>
    </row>
    <row r="33" spans="1:3" x14ac:dyDescent="0.25">
      <c r="A33" s="13" t="s">
        <v>61</v>
      </c>
      <c r="B33" s="12">
        <f>PRODUCT(B32,1.5)</f>
        <v>3</v>
      </c>
      <c r="C33" s="39"/>
    </row>
    <row r="34" spans="1:3" ht="30" x14ac:dyDescent="0.25">
      <c r="A34" s="14" t="s">
        <v>62</v>
      </c>
      <c r="B34" s="12">
        <f>B30-B33</f>
        <v>0</v>
      </c>
      <c r="C34" s="39"/>
    </row>
    <row r="35" spans="1:3" ht="30" x14ac:dyDescent="0.25">
      <c r="A35" s="14" t="s">
        <v>63</v>
      </c>
      <c r="B35" s="12">
        <f>SUM(B31,B33)</f>
        <v>8</v>
      </c>
      <c r="C35" s="39"/>
    </row>
  </sheetData>
  <sortState ref="D2:D21">
    <sortCondition ref="D2"/>
  </sortState>
  <mergeCells count="2">
    <mergeCell ref="H24:Q32"/>
    <mergeCell ref="E24:F2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1"/>
  <sheetViews>
    <sheetView tabSelected="1" workbookViewId="0">
      <selection activeCell="A12" sqref="A12"/>
    </sheetView>
  </sheetViews>
  <sheetFormatPr defaultRowHeight="15" x14ac:dyDescent="0.25"/>
  <cols>
    <col min="1" max="1" width="32.140625" customWidth="1"/>
    <col min="2" max="2" width="14.42578125" customWidth="1"/>
    <col min="3" max="4" width="15.42578125" bestFit="1" customWidth="1"/>
    <col min="5" max="5" width="11.140625" bestFit="1" customWidth="1"/>
  </cols>
  <sheetData>
    <row r="2" spans="1:2" ht="30.75" customHeight="1" x14ac:dyDescent="0.25">
      <c r="A2" s="45" t="s">
        <v>75</v>
      </c>
      <c r="B2" s="45"/>
    </row>
    <row r="3" spans="1:2" ht="32.25" customHeight="1" x14ac:dyDescent="0.25">
      <c r="A3" s="29" t="s">
        <v>72</v>
      </c>
      <c r="B3" s="15"/>
    </row>
    <row r="4" spans="1:2" ht="15.75" thickBot="1" x14ac:dyDescent="0.3">
      <c r="A4" s="27" t="s">
        <v>17</v>
      </c>
      <c r="B4" s="26" t="s">
        <v>69</v>
      </c>
    </row>
    <row r="5" spans="1:2" ht="15.75" thickTop="1" x14ac:dyDescent="0.25">
      <c r="A5" s="30" t="s">
        <v>2</v>
      </c>
      <c r="B5" s="33">
        <v>53.340425531914896</v>
      </c>
    </row>
    <row r="6" spans="1:2" x14ac:dyDescent="0.25">
      <c r="A6" s="31" t="s">
        <v>3</v>
      </c>
      <c r="B6" s="34">
        <v>42.24</v>
      </c>
    </row>
    <row r="7" spans="1:2" x14ac:dyDescent="0.25">
      <c r="A7" s="32" t="s">
        <v>4</v>
      </c>
      <c r="B7" s="34">
        <v>12</v>
      </c>
    </row>
    <row r="8" spans="1:2" x14ac:dyDescent="0.25">
      <c r="A8" s="15" t="s">
        <v>68</v>
      </c>
      <c r="B8" s="28">
        <v>45.737499999999997</v>
      </c>
    </row>
    <row r="19" spans="1:6" x14ac:dyDescent="0.25">
      <c r="A19" s="42" t="s">
        <v>70</v>
      </c>
      <c r="B19" s="42"/>
      <c r="C19" s="42"/>
      <c r="D19" s="42"/>
      <c r="E19" s="42"/>
      <c r="F19" s="42"/>
    </row>
    <row r="20" spans="1:6" x14ac:dyDescent="0.25">
      <c r="A20" s="42"/>
      <c r="B20" s="42"/>
      <c r="C20" s="42"/>
      <c r="D20" s="42"/>
      <c r="E20" s="42"/>
      <c r="F20" s="42"/>
    </row>
    <row r="21" spans="1:6" x14ac:dyDescent="0.25">
      <c r="A21" s="42"/>
      <c r="B21" s="42"/>
      <c r="C21" s="42"/>
      <c r="D21" s="42"/>
      <c r="E21" s="42"/>
      <c r="F21" s="42"/>
    </row>
  </sheetData>
  <mergeCells count="2">
    <mergeCell ref="A19:F21"/>
    <mergeCell ref="A2:B2"/>
  </mergeCell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FDC2B66788A044965A7B8958E6244A" ma:contentTypeVersion="1255" ma:contentTypeDescription="Create a new document." ma:contentTypeScope="" ma:versionID="9eda6ff4132d4040f48da0dc78934978">
  <xsd:schema xmlns:xsd="http://www.w3.org/2001/XMLSchema" xmlns:xs="http://www.w3.org/2001/XMLSchema" xmlns:p="http://schemas.microsoft.com/office/2006/metadata/properties" xmlns:ns1="http://schemas.microsoft.com/sharepoint/v3" xmlns:ns2="d6188da8-f31e-469a-aed4-03a23c44e36a" xmlns:ns3="37d47695-dda2-48a2-87bc-2a1f7ac7fedc" targetNamespace="http://schemas.microsoft.com/office/2006/metadata/properties" ma:root="true" ma:fieldsID="b0b7d5fa28d006bb1492197bc86008f9" ns1:_="" ns2:_="" ns3:_="">
    <xsd:import namespace="http://schemas.microsoft.com/sharepoint/v3"/>
    <xsd:import namespace="d6188da8-f31e-469a-aed4-03a23c44e36a"/>
    <xsd:import namespace="37d47695-dda2-48a2-87bc-2a1f7ac7fed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188da8-f31e-469a-aed4-03a23c44e3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d47695-dda2-48a2-87bc-2a1f7ac7fedc"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C31A735-E322-483B-87B8-A3E1F79EAA45}">
  <ds:schemaRefs>
    <ds:schemaRef ds:uri="http://schemas.microsoft.com/sharepoint/v3/contenttype/forms"/>
  </ds:schemaRefs>
</ds:datastoreItem>
</file>

<file path=customXml/itemProps2.xml><?xml version="1.0" encoding="utf-8"?>
<ds:datastoreItem xmlns:ds="http://schemas.openxmlformats.org/officeDocument/2006/customXml" ds:itemID="{0173CBD2-02C2-473C-89FA-2DA0ADF35650}">
  <ds:schemaRefs>
    <ds:schemaRef ds:uri="http://schemas.microsoft.com/office/2006/metadata/longProperties"/>
  </ds:schemaRefs>
</ds:datastoreItem>
</file>

<file path=customXml/itemProps3.xml><?xml version="1.0" encoding="utf-8"?>
<ds:datastoreItem xmlns:ds="http://schemas.openxmlformats.org/officeDocument/2006/customXml" ds:itemID="{39B797E0-5F19-440D-B943-06C505C67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188da8-f31e-469a-aed4-03a23c44e36a"/>
    <ds:schemaRef ds:uri="37d47695-dda2-48a2-87bc-2a1f7ac7f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3F4E80-DCBC-41FD-B457-62E08F69BD45}">
  <ds:schemaRefs>
    <ds:schemaRef ds:uri="http://purl.org/dc/elements/1.1/"/>
    <ds:schemaRef ds:uri="d6188da8-f31e-469a-aed4-03a23c44e36a"/>
    <ds:schemaRef ds:uri="http://purl.org/dc/dcmitype/"/>
    <ds:schemaRef ds:uri="37d47695-dda2-48a2-87bc-2a1f7ac7fedc"/>
    <ds:schemaRef ds:uri="http://schemas.microsoft.com/office/2006/documentManagement/types"/>
    <ds:schemaRef ds:uri="http://www.w3.org/XML/1998/namespace"/>
    <ds:schemaRef ds:uri="http://schemas.microsoft.com/office/infopath/2007/PartnerControls"/>
    <ds:schemaRef ds:uri="http://schemas.microsoft.com/sharepoint/v3"/>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ChartDataSheet_</vt:lpstr>
      <vt:lpstr>Bus</vt:lpstr>
      <vt:lpstr>Miles Driven after maintenance </vt:lpstr>
      <vt:lpstr>Bus Manufacturer and capacity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Lind</dc:creator>
  <cp:lastModifiedBy>Dennis Mureithi</cp:lastModifiedBy>
  <cp:lastPrinted>2010-06-29T14:20:51Z</cp:lastPrinted>
  <dcterms:created xsi:type="dcterms:W3CDTF">2010-01-28T16:41:05Z</dcterms:created>
  <dcterms:modified xsi:type="dcterms:W3CDTF">2021-09-01T17:27:54Z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TaxHTField">
    <vt:lpwstr/>
  </property>
  <property fmtid="{D5CDD505-2E9C-101B-9397-08002B2CF9AE}" pid="3" name="DocumentDepartment">
    <vt:lpwstr>3;#Academic Program and Course Development|59abafec-cbf5-4238-a796-a3b74278f4db</vt:lpwstr>
  </property>
  <property fmtid="{D5CDD505-2E9C-101B-9397-08002B2CF9AE}" pid="4" name="TaxKeyword">
    <vt:lpwstr/>
  </property>
  <property fmtid="{D5CDD505-2E9C-101B-9397-08002B2CF9AE}" pid="5" name="DocumentBusinessValue">
    <vt:lpwstr>1;#Normal|581d4866-74cc-43f1-bef1-bb304cbfeaa5</vt:lpwstr>
  </property>
  <property fmtid="{D5CDD505-2E9C-101B-9397-08002B2CF9AE}" pid="6" name="TaxCatchAll">
    <vt:lpwstr>3;#Academic Program and Course Development|59abafec-cbf5-4238-a796-a3b74278f4db;#2;#Internal|98311b30-b9e9-4d4f-9f64-0688c0d4a234;#1;#Normal|581d4866-74cc-43f1-bef1-bb304cbfeaa5</vt:lpwstr>
  </property>
  <property fmtid="{D5CDD505-2E9C-101B-9397-08002B2CF9AE}" pid="7" name="SecurityClassification">
    <vt:lpwstr>2;#Internal|98311b30-b9e9-4d4f-9f64-0688c0d4a234</vt:lpwstr>
  </property>
  <property fmtid="{D5CDD505-2E9C-101B-9397-08002B2CF9AE}" pid="8" name="DocumentBusinessValueTaxHTField0">
    <vt:lpwstr>Normal|581d4866-74cc-43f1-bef1-bb304cbfeaa5</vt:lpwstr>
  </property>
  <property fmtid="{D5CDD505-2E9C-101B-9397-08002B2CF9AE}" pid="9" name="DocumentComments">
    <vt:lpwstr/>
  </property>
  <property fmtid="{D5CDD505-2E9C-101B-9397-08002B2CF9AE}" pid="10" name="DocumentDepartmentTaxHTField0">
    <vt:lpwstr>Academic Program and Course Development|59abafec-cbf5-4238-a796-a3b74278f4db</vt:lpwstr>
  </property>
  <property fmtid="{D5CDD505-2E9C-101B-9397-08002B2CF9AE}" pid="11" name="DocumentCategoryTaxHTField0">
    <vt:lpwstr/>
  </property>
  <property fmtid="{D5CDD505-2E9C-101B-9397-08002B2CF9AE}" pid="12" name="DocumentTypeTaxHTField0">
    <vt:lpwstr/>
  </property>
  <property fmtid="{D5CDD505-2E9C-101B-9397-08002B2CF9AE}" pid="13" name="CourseVersion">
    <vt:lpwstr/>
  </property>
  <property fmtid="{D5CDD505-2E9C-101B-9397-08002B2CF9AE}" pid="14" name="SecurityClassificationTaxHTField0">
    <vt:lpwstr>Internal|98311b30-b9e9-4d4f-9f64-0688c0d4a234</vt:lpwstr>
  </property>
  <property fmtid="{D5CDD505-2E9C-101B-9397-08002B2CF9AE}" pid="15" name="DocumentSubjectTaxHTField0">
    <vt:lpwstr/>
  </property>
  <property fmtid="{D5CDD505-2E9C-101B-9397-08002B2CF9AE}" pid="16" name="DocumentStatusTaxHTField0">
    <vt:lpwstr/>
  </property>
  <property fmtid="{D5CDD505-2E9C-101B-9397-08002B2CF9AE}" pid="17" name="DocumentStatus">
    <vt:lpwstr/>
  </property>
  <property fmtid="{D5CDD505-2E9C-101B-9397-08002B2CF9AE}" pid="18" name="DocumentType">
    <vt:lpwstr/>
  </property>
  <property fmtid="{D5CDD505-2E9C-101B-9397-08002B2CF9AE}" pid="19" name="DocumentSubject">
    <vt:lpwstr/>
  </property>
  <property fmtid="{D5CDD505-2E9C-101B-9397-08002B2CF9AE}" pid="20" name="DocumentCategory">
    <vt:lpwstr/>
  </property>
  <property fmtid="{D5CDD505-2E9C-101B-9397-08002B2CF9AE}" pid="21" name="ContentTypeId">
    <vt:lpwstr>0x010100A3549B4B28D9F943A982D0226625FC00</vt:lpwstr>
  </property>
</Properties>
</file>